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intalu-my.sharepoint.com/personal/bertram_international-aluminium_org/Documents/Marlen/IAI/Projects/GBCCA/Eunomia/2026/"/>
    </mc:Choice>
  </mc:AlternateContent>
  <xr:revisionPtr revIDLastSave="147" documentId="8_{9600D90A-FF99-4F75-9130-6F12C8EA41CD}" xr6:coauthVersionLast="47" xr6:coauthVersionMax="47" xr10:uidLastSave="{9A4AADAA-FBBA-44B9-AEED-1EE994C4D547}"/>
  <bookViews>
    <workbookView xWindow="-98" yWindow="-98" windowWidth="21795" windowHeight="12975" tabRatio="918" xr2:uid="{29FCE788-DF36-4487-B6D1-0B74E534238D}"/>
  </bookViews>
  <sheets>
    <sheet name="Title Page" sheetId="41" r:id="rId1"/>
    <sheet name="Aluminium" sheetId="34" r:id="rId2"/>
    <sheet name="Glass" sheetId="35" r:id="rId3"/>
    <sheet name="PET" sheetId="36" r:id="rId4"/>
    <sheet name="Reloop POM Values 2024" sheetId="38" state="hidden" r:id="rId5"/>
    <sheet name="Reloop POM Values 2025" sheetId="43" state="hidden" r:id="rId6"/>
    <sheet name="Lists" sheetId="11" state="hidden" r:id="rId7"/>
    <sheet name="Reloop Raw Data" sheetId="45" state="hidden" r:id="rId8"/>
  </sheets>
  <externalReferences>
    <externalReference r:id="rId9"/>
  </externalReferences>
  <definedNames>
    <definedName name="_xlnm._FilterDatabase" localSheetId="1" hidden="1">Aluminium!$B$4:$D$39</definedName>
    <definedName name="_xlnm._FilterDatabase" localSheetId="2" hidden="1">Glass!$B$4:$D$39</definedName>
    <definedName name="_xlnm._FilterDatabase" localSheetId="3" hidden="1">PET!$B$4:$E$39</definedName>
    <definedName name="_xlnm._FilterDatabase" localSheetId="4" hidden="1">'Reloop POM Values 2024'!$A$1:$D$604</definedName>
    <definedName name="Core">#REF!</definedName>
    <definedName name="Year">'[1]Aus Nat Database 2024'!#REF!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5" l="1"/>
  <c r="C5" i="45"/>
  <c r="C6" i="45"/>
  <c r="C7" i="45"/>
  <c r="C8" i="45"/>
  <c r="C9" i="45"/>
  <c r="C10" i="45"/>
  <c r="C11" i="45"/>
  <c r="C12" i="45"/>
  <c r="C13" i="45"/>
  <c r="C14" i="45"/>
  <c r="C15" i="45"/>
  <c r="C16" i="45"/>
  <c r="C17" i="45"/>
  <c r="C18" i="45"/>
  <c r="C19" i="45"/>
  <c r="C20" i="45"/>
  <c r="C21" i="45"/>
  <c r="C22" i="45"/>
  <c r="C23" i="45"/>
  <c r="C24" i="45"/>
  <c r="C25" i="45"/>
  <c r="C26" i="45"/>
  <c r="C27" i="45"/>
  <c r="C28" i="45"/>
  <c r="C29" i="45"/>
  <c r="C30" i="45"/>
  <c r="C31" i="45"/>
  <c r="C32" i="45"/>
  <c r="C33" i="45"/>
  <c r="C34" i="45"/>
  <c r="C35" i="45"/>
  <c r="C36" i="45"/>
  <c r="C37" i="45"/>
  <c r="C38" i="45"/>
  <c r="C39" i="45"/>
  <c r="C40" i="45"/>
  <c r="C41" i="45"/>
  <c r="C42" i="45"/>
  <c r="C43" i="45"/>
  <c r="C44" i="45"/>
  <c r="C45" i="45"/>
  <c r="C46" i="45"/>
  <c r="C47" i="45"/>
  <c r="C48" i="45"/>
  <c r="C49" i="45"/>
  <c r="C50" i="45"/>
  <c r="C51" i="45"/>
  <c r="C52" i="45"/>
  <c r="C53" i="45"/>
  <c r="C54" i="45"/>
  <c r="C55" i="45"/>
  <c r="C56" i="45"/>
  <c r="C57" i="45"/>
  <c r="C58" i="45"/>
  <c r="C59" i="45"/>
  <c r="C60" i="45"/>
  <c r="C61" i="45"/>
  <c r="C62" i="45"/>
  <c r="C63" i="45"/>
  <c r="C64" i="45"/>
  <c r="C65" i="45"/>
  <c r="C66" i="45"/>
  <c r="C67" i="45"/>
  <c r="C68" i="45"/>
  <c r="C69" i="45"/>
  <c r="C70" i="45"/>
  <c r="C71" i="45"/>
  <c r="C72" i="45"/>
  <c r="C73" i="45"/>
  <c r="C74" i="45"/>
  <c r="C75" i="45"/>
  <c r="C3" i="45"/>
  <c r="E73" i="43" l="1"/>
  <c r="F73" i="43"/>
  <c r="E71" i="43"/>
  <c r="F71" i="43"/>
  <c r="E69" i="43"/>
  <c r="F69" i="43"/>
  <c r="E67" i="43"/>
  <c r="F67" i="43"/>
  <c r="E64" i="43"/>
  <c r="F64" i="43"/>
  <c r="E63" i="43"/>
  <c r="F63" i="43"/>
  <c r="E62" i="43"/>
  <c r="F62" i="43"/>
  <c r="E59" i="43"/>
  <c r="F59" i="43"/>
  <c r="E58" i="43"/>
  <c r="F58" i="43"/>
  <c r="E54" i="43"/>
  <c r="F54" i="43"/>
  <c r="E53" i="43"/>
  <c r="F53" i="43"/>
  <c r="E49" i="43"/>
  <c r="F49" i="43"/>
  <c r="E47" i="43"/>
  <c r="F47" i="43"/>
  <c r="E46" i="43"/>
  <c r="F46" i="43"/>
  <c r="E44" i="43"/>
  <c r="F44" i="43"/>
  <c r="E42" i="43"/>
  <c r="F42" i="43"/>
  <c r="E41" i="43"/>
  <c r="F41" i="43"/>
  <c r="E40" i="43"/>
  <c r="F40" i="43"/>
  <c r="E39" i="43"/>
  <c r="F39" i="43"/>
  <c r="E36" i="43"/>
  <c r="F36" i="43"/>
  <c r="E34" i="43"/>
  <c r="F34" i="43"/>
  <c r="E29" i="43"/>
  <c r="F29" i="43"/>
  <c r="E28" i="43"/>
  <c r="F28" i="43"/>
  <c r="E27" i="43"/>
  <c r="F27" i="43"/>
  <c r="E26" i="43"/>
  <c r="F26" i="43"/>
  <c r="E25" i="43"/>
  <c r="F25" i="43"/>
  <c r="E24" i="43"/>
  <c r="F24" i="43"/>
  <c r="E22" i="43"/>
  <c r="F22" i="43"/>
  <c r="E20" i="43"/>
  <c r="F20" i="43"/>
  <c r="E19" i="43"/>
  <c r="F19" i="43"/>
  <c r="E18" i="43"/>
  <c r="F18" i="43"/>
  <c r="E17" i="43"/>
  <c r="F17" i="43"/>
  <c r="E16" i="43"/>
  <c r="F16" i="43"/>
  <c r="E10" i="43"/>
  <c r="F10" i="43"/>
  <c r="E8" i="43"/>
  <c r="F8" i="43"/>
  <c r="E7" i="43"/>
  <c r="F7" i="43"/>
  <c r="E6" i="43"/>
  <c r="F6" i="43"/>
  <c r="E5" i="43"/>
  <c r="F5" i="43"/>
  <c r="D20" i="43" l="1"/>
  <c r="D34" i="43"/>
  <c r="D62" i="43"/>
  <c r="D7" i="43"/>
  <c r="D25" i="43"/>
  <c r="D39" i="43"/>
  <c r="D53" i="43"/>
  <c r="D67" i="43"/>
  <c r="D16" i="43"/>
  <c r="D44" i="43"/>
  <c r="D58" i="43"/>
  <c r="D49" i="43"/>
  <c r="D63" i="43"/>
  <c r="D26" i="43"/>
  <c r="D40" i="43"/>
  <c r="D54" i="43"/>
  <c r="D17" i="43"/>
  <c r="D59" i="43"/>
  <c r="D73" i="43"/>
  <c r="D22" i="43"/>
  <c r="D36" i="43"/>
  <c r="D64" i="43"/>
  <c r="D27" i="43"/>
  <c r="D41" i="43"/>
  <c r="D69" i="43"/>
  <c r="D18" i="43"/>
  <c r="D46" i="43"/>
  <c r="D28" i="43"/>
  <c r="D42" i="43"/>
  <c r="D10" i="43"/>
  <c r="D19" i="43"/>
  <c r="D47" i="43"/>
  <c r="D6" i="43"/>
  <c r="D24" i="43"/>
  <c r="D29" i="43"/>
  <c r="D71" i="43"/>
  <c r="D55" i="43"/>
  <c r="F55" i="43"/>
  <c r="E55" i="43"/>
  <c r="F13" i="43"/>
  <c r="D4" i="43"/>
  <c r="E13" i="43"/>
  <c r="D2" i="43"/>
  <c r="F2" i="43"/>
  <c r="E3" i="43"/>
  <c r="F23" i="43"/>
  <c r="E32" i="43"/>
  <c r="F37" i="43"/>
  <c r="F51" i="43"/>
  <c r="D56" i="43"/>
  <c r="E60" i="43"/>
  <c r="F65" i="43"/>
  <c r="D70" i="43"/>
  <c r="E74" i="43"/>
  <c r="F3" i="43"/>
  <c r="D23" i="43"/>
  <c r="D14" i="43"/>
  <c r="D11" i="43"/>
  <c r="F14" i="43"/>
  <c r="E23" i="43"/>
  <c r="D33" i="43"/>
  <c r="E37" i="43"/>
  <c r="E51" i="43"/>
  <c r="F56" i="43"/>
  <c r="D61" i="43"/>
  <c r="E65" i="43"/>
  <c r="F70" i="43"/>
  <c r="E9" i="43"/>
  <c r="F32" i="43"/>
  <c r="F11" i="43"/>
  <c r="E14" i="43"/>
  <c r="F33" i="43"/>
  <c r="D38" i="43"/>
  <c r="D52" i="43"/>
  <c r="E56" i="43"/>
  <c r="F61" i="43"/>
  <c r="D66" i="43"/>
  <c r="E70" i="43"/>
  <c r="F31" i="43"/>
  <c r="F4" i="43"/>
  <c r="D15" i="43"/>
  <c r="E33" i="43"/>
  <c r="F38" i="43"/>
  <c r="D43" i="43"/>
  <c r="F52" i="43"/>
  <c r="D57" i="43"/>
  <c r="E61" i="43"/>
  <c r="F66" i="43"/>
  <c r="D12" i="43"/>
  <c r="E4" i="43"/>
  <c r="E38" i="43"/>
  <c r="F43" i="43"/>
  <c r="D48" i="43"/>
  <c r="E52" i="43"/>
  <c r="F57" i="43"/>
  <c r="E66" i="43"/>
  <c r="D3" i="43"/>
  <c r="D8" i="43"/>
  <c r="E11" i="43"/>
  <c r="F15" i="43"/>
  <c r="D5" i="43"/>
  <c r="E15" i="43"/>
  <c r="E43" i="43"/>
  <c r="F48" i="43"/>
  <c r="E57" i="43"/>
  <c r="D30" i="43"/>
  <c r="E48" i="43"/>
  <c r="D72" i="43"/>
  <c r="D21" i="43"/>
  <c r="F30" i="43"/>
  <c r="D35" i="43"/>
  <c r="F72" i="43"/>
  <c r="E12" i="43"/>
  <c r="F21" i="43"/>
  <c r="E30" i="43"/>
  <c r="F35" i="43"/>
  <c r="D68" i="43"/>
  <c r="E72" i="43"/>
  <c r="D9" i="43"/>
  <c r="F9" i="43"/>
  <c r="D13" i="43"/>
  <c r="E21" i="43"/>
  <c r="D31" i="43"/>
  <c r="E35" i="43"/>
  <c r="D45" i="43"/>
  <c r="F68" i="43"/>
  <c r="F45" i="43"/>
  <c r="D50" i="43"/>
  <c r="E68" i="43"/>
  <c r="F12" i="43"/>
  <c r="E2" i="43"/>
  <c r="E31" i="43"/>
  <c r="E45" i="43"/>
  <c r="F50" i="43"/>
  <c r="D32" i="43"/>
  <c r="E50" i="43"/>
  <c r="D60" i="43"/>
  <c r="D74" i="43"/>
  <c r="D37" i="43"/>
  <c r="D51" i="43"/>
  <c r="F60" i="43"/>
  <c r="D65" i="43"/>
  <c r="F74" i="43"/>
  <c r="D604" i="38" l="1"/>
  <c r="D603" i="38"/>
  <c r="D602" i="38"/>
  <c r="D601" i="38"/>
  <c r="D600" i="38"/>
  <c r="D599" i="38"/>
  <c r="D598" i="38"/>
  <c r="D597" i="38"/>
  <c r="D596" i="38"/>
  <c r="D595" i="38"/>
  <c r="D594" i="38"/>
  <c r="D593" i="38"/>
  <c r="D592" i="38"/>
  <c r="D591" i="38"/>
  <c r="D590" i="38"/>
  <c r="D589" i="38"/>
  <c r="D588" i="38"/>
  <c r="D587" i="38"/>
  <c r="D586" i="38"/>
  <c r="D585" i="38"/>
  <c r="D584" i="38"/>
  <c r="D583" i="38"/>
  <c r="D582" i="38"/>
  <c r="D581" i="38"/>
  <c r="D580" i="38"/>
  <c r="D579" i="38"/>
  <c r="D578" i="38"/>
  <c r="D577" i="38"/>
  <c r="D576" i="38"/>
  <c r="D575" i="38"/>
  <c r="D574" i="38"/>
  <c r="D573" i="38"/>
  <c r="D572" i="38"/>
  <c r="D571" i="38"/>
  <c r="D570" i="38"/>
  <c r="D569" i="38"/>
  <c r="D568" i="38"/>
  <c r="D567" i="38"/>
  <c r="D566" i="38"/>
  <c r="D565" i="38"/>
  <c r="D564" i="38"/>
  <c r="D563" i="38"/>
  <c r="D562" i="38"/>
  <c r="D561" i="38"/>
  <c r="D560" i="38"/>
  <c r="D559" i="38"/>
  <c r="D558" i="38"/>
  <c r="D557" i="38"/>
  <c r="D556" i="38"/>
  <c r="D555" i="38"/>
  <c r="D554" i="38"/>
  <c r="D553" i="38"/>
  <c r="D552" i="38"/>
  <c r="D551" i="38"/>
  <c r="D550" i="38"/>
  <c r="D549" i="38"/>
  <c r="D548" i="38"/>
  <c r="D547" i="38"/>
  <c r="D546" i="38"/>
  <c r="D545" i="38"/>
  <c r="D544" i="38"/>
  <c r="D543" i="38"/>
  <c r="D542" i="38"/>
  <c r="D541" i="38"/>
  <c r="D540" i="38"/>
  <c r="D539" i="38"/>
  <c r="D538" i="38"/>
  <c r="D537" i="38"/>
  <c r="D536" i="38"/>
  <c r="D535" i="38"/>
  <c r="D534" i="38"/>
  <c r="D533" i="38"/>
  <c r="D532" i="38"/>
  <c r="D531" i="38"/>
  <c r="D530" i="38"/>
  <c r="D529" i="38"/>
  <c r="D528" i="38"/>
  <c r="D527" i="38"/>
  <c r="D526" i="38"/>
  <c r="D525" i="38"/>
  <c r="D524" i="38"/>
  <c r="D523" i="38"/>
  <c r="D522" i="38"/>
  <c r="D521" i="38"/>
  <c r="D520" i="38"/>
  <c r="D519" i="38"/>
  <c r="D518" i="38"/>
  <c r="D517" i="38"/>
  <c r="D516" i="38"/>
  <c r="D515" i="38"/>
  <c r="D514" i="38"/>
  <c r="D513" i="38"/>
  <c r="D512" i="38"/>
  <c r="D511" i="38"/>
  <c r="D510" i="38"/>
  <c r="D509" i="38"/>
  <c r="D508" i="38"/>
  <c r="D507" i="38"/>
  <c r="D506" i="38"/>
  <c r="D505" i="38"/>
  <c r="D504" i="38"/>
  <c r="D503" i="38"/>
  <c r="D502" i="38"/>
  <c r="D501" i="38"/>
  <c r="D500" i="38"/>
  <c r="D499" i="38"/>
  <c r="D498" i="38"/>
  <c r="D497" i="38"/>
  <c r="D496" i="38"/>
  <c r="D495" i="38"/>
  <c r="D494" i="38"/>
  <c r="D493" i="38"/>
  <c r="D492" i="38"/>
  <c r="D491" i="38"/>
  <c r="D490" i="38"/>
  <c r="D489" i="38"/>
  <c r="D488" i="38"/>
  <c r="D487" i="38"/>
  <c r="D486" i="38"/>
  <c r="D485" i="38"/>
  <c r="D484" i="38"/>
  <c r="D483" i="38"/>
  <c r="D482" i="38"/>
  <c r="D481" i="38"/>
  <c r="D480" i="38"/>
  <c r="D479" i="38"/>
  <c r="D478" i="38"/>
  <c r="D477" i="38"/>
  <c r="D476" i="38"/>
  <c r="D475" i="38"/>
  <c r="D474" i="38"/>
  <c r="D473" i="38"/>
  <c r="D472" i="38"/>
  <c r="D471" i="38"/>
  <c r="D470" i="38"/>
  <c r="D469" i="38"/>
  <c r="D468" i="38"/>
  <c r="D467" i="38"/>
  <c r="D466" i="38"/>
  <c r="D465" i="38"/>
  <c r="D464" i="38"/>
  <c r="D463" i="38"/>
  <c r="D462" i="38"/>
  <c r="D461" i="38"/>
  <c r="D460" i="38"/>
  <c r="D459" i="38"/>
  <c r="D458" i="38"/>
  <c r="D457" i="38"/>
  <c r="D456" i="38"/>
  <c r="D455" i="38"/>
  <c r="D454" i="38"/>
  <c r="D453" i="38"/>
  <c r="D452" i="38"/>
  <c r="D451" i="38"/>
  <c r="D450" i="38"/>
  <c r="D449" i="38"/>
  <c r="D448" i="38"/>
  <c r="D447" i="38"/>
  <c r="D446" i="38"/>
  <c r="D445" i="38"/>
  <c r="D444" i="38"/>
  <c r="D443" i="38"/>
  <c r="D442" i="38"/>
  <c r="D441" i="38"/>
  <c r="D440" i="38"/>
  <c r="D439" i="38"/>
  <c r="D438" i="38"/>
  <c r="D437" i="38"/>
  <c r="D436" i="38"/>
  <c r="D435" i="38"/>
  <c r="D434" i="38"/>
  <c r="D433" i="38"/>
  <c r="D432" i="38"/>
  <c r="D431" i="38"/>
  <c r="D430" i="38"/>
  <c r="D429" i="38"/>
  <c r="D428" i="38"/>
  <c r="D427" i="38"/>
  <c r="D426" i="38"/>
  <c r="D425" i="38"/>
  <c r="D424" i="38"/>
  <c r="D423" i="38"/>
  <c r="D422" i="38"/>
  <c r="D421" i="38"/>
  <c r="D420" i="38"/>
  <c r="D419" i="38"/>
  <c r="D418" i="38"/>
  <c r="D417" i="38"/>
  <c r="D416" i="38"/>
  <c r="D415" i="38"/>
  <c r="D414" i="38"/>
  <c r="D413" i="38"/>
  <c r="D412" i="38"/>
  <c r="D411" i="38"/>
  <c r="D410" i="38"/>
  <c r="D409" i="38"/>
  <c r="D408" i="38"/>
  <c r="D407" i="38"/>
  <c r="D406" i="38"/>
  <c r="D405" i="38"/>
  <c r="D404" i="38"/>
  <c r="D403" i="38"/>
  <c r="D402" i="38"/>
  <c r="D401" i="38"/>
  <c r="D400" i="38"/>
  <c r="D399" i="38"/>
  <c r="D398" i="38"/>
  <c r="D397" i="38"/>
  <c r="D396" i="38"/>
  <c r="D395" i="38"/>
  <c r="D394" i="38"/>
  <c r="D393" i="38"/>
  <c r="D392" i="38"/>
  <c r="D391" i="38"/>
  <c r="D390" i="38"/>
  <c r="D389" i="38"/>
  <c r="D388" i="38"/>
  <c r="D387" i="38"/>
  <c r="D386" i="38"/>
  <c r="D385" i="38"/>
  <c r="D384" i="38"/>
  <c r="D383" i="38"/>
  <c r="D382" i="38"/>
  <c r="D381" i="38"/>
  <c r="D380" i="38"/>
  <c r="D379" i="38"/>
  <c r="D378" i="38"/>
  <c r="D377" i="38"/>
  <c r="D376" i="38"/>
  <c r="D375" i="38"/>
  <c r="D374" i="38"/>
  <c r="D373" i="38"/>
  <c r="D372" i="38"/>
  <c r="D371" i="38"/>
  <c r="D370" i="38"/>
  <c r="D369" i="38"/>
  <c r="D368" i="38"/>
  <c r="D367" i="38"/>
  <c r="D366" i="38"/>
  <c r="D365" i="38"/>
  <c r="D364" i="38"/>
  <c r="D363" i="38"/>
  <c r="D362" i="38"/>
  <c r="D361" i="38"/>
  <c r="D360" i="38"/>
  <c r="D359" i="38"/>
  <c r="D358" i="38"/>
  <c r="D357" i="38"/>
  <c r="D356" i="38"/>
  <c r="D355" i="38"/>
  <c r="D354" i="38"/>
  <c r="D353" i="38"/>
  <c r="D352" i="38"/>
  <c r="D351" i="38"/>
  <c r="D350" i="38"/>
  <c r="D349" i="38"/>
  <c r="D348" i="38"/>
  <c r="D347" i="38"/>
  <c r="D346" i="38"/>
  <c r="D345" i="38"/>
  <c r="D344" i="38"/>
  <c r="D343" i="38"/>
  <c r="D342" i="38"/>
  <c r="D341" i="38"/>
  <c r="D340" i="38"/>
  <c r="D339" i="38"/>
  <c r="D338" i="38"/>
  <c r="D337" i="38"/>
  <c r="D336" i="38"/>
  <c r="D335" i="38"/>
  <c r="D334" i="38"/>
  <c r="D333" i="38"/>
  <c r="D332" i="38"/>
  <c r="D331" i="38"/>
  <c r="D330" i="38"/>
  <c r="D329" i="38"/>
  <c r="D328" i="38"/>
  <c r="D327" i="38"/>
  <c r="D326" i="38"/>
  <c r="D325" i="38"/>
  <c r="D324" i="38"/>
  <c r="D323" i="38"/>
  <c r="D322" i="38"/>
  <c r="D321" i="38"/>
  <c r="D320" i="38"/>
  <c r="D319" i="38"/>
  <c r="D318" i="38"/>
  <c r="D317" i="38"/>
  <c r="D316" i="38"/>
  <c r="D315" i="38"/>
  <c r="D314" i="38"/>
  <c r="D313" i="38"/>
  <c r="D312" i="38"/>
  <c r="D311" i="38"/>
  <c r="D310" i="38"/>
  <c r="D309" i="38"/>
  <c r="D308" i="38"/>
  <c r="D307" i="38"/>
  <c r="D306" i="38"/>
  <c r="D305" i="38"/>
  <c r="D304" i="38"/>
  <c r="D303" i="38"/>
  <c r="D302" i="38"/>
  <c r="D301" i="38"/>
  <c r="D300" i="38"/>
  <c r="D299" i="38"/>
  <c r="D298" i="38"/>
  <c r="D297" i="38"/>
  <c r="D296" i="38"/>
  <c r="D295" i="38"/>
  <c r="D294" i="38"/>
  <c r="D293" i="38"/>
  <c r="D292" i="38"/>
  <c r="D291" i="38"/>
  <c r="D290" i="38"/>
  <c r="D289" i="38"/>
  <c r="D288" i="38"/>
  <c r="D287" i="38"/>
  <c r="D286" i="38"/>
  <c r="D285" i="38"/>
  <c r="D284" i="38"/>
  <c r="D283" i="38"/>
  <c r="D282" i="38"/>
  <c r="D281" i="38"/>
  <c r="D280" i="38"/>
  <c r="D279" i="38"/>
  <c r="D278" i="38"/>
  <c r="D277" i="38"/>
  <c r="D276" i="38"/>
  <c r="D275" i="38"/>
  <c r="D274" i="38"/>
  <c r="D273" i="38"/>
  <c r="D272" i="38"/>
  <c r="D271" i="38"/>
  <c r="D270" i="38"/>
  <c r="D269" i="38"/>
  <c r="D268" i="38"/>
  <c r="D267" i="38"/>
  <c r="D266" i="38"/>
  <c r="D265" i="38"/>
  <c r="D264" i="38"/>
  <c r="D263" i="38"/>
  <c r="D262" i="38"/>
  <c r="D261" i="38"/>
  <c r="D260" i="38"/>
  <c r="D259" i="38"/>
  <c r="D258" i="38"/>
  <c r="D257" i="38"/>
  <c r="D256" i="38"/>
  <c r="D255" i="38"/>
  <c r="D254" i="38"/>
  <c r="D253" i="38"/>
  <c r="D252" i="38"/>
  <c r="D251" i="38"/>
  <c r="D250" i="38"/>
  <c r="D249" i="38"/>
  <c r="D248" i="38"/>
  <c r="D247" i="38"/>
  <c r="D246" i="38"/>
  <c r="D245" i="38"/>
  <c r="D244" i="38"/>
  <c r="D243" i="38"/>
  <c r="D242" i="38"/>
  <c r="D241" i="38"/>
  <c r="D240" i="38"/>
  <c r="D239" i="38"/>
  <c r="D238" i="38"/>
  <c r="D237" i="38"/>
  <c r="D236" i="38"/>
  <c r="D235" i="38"/>
  <c r="D234" i="38"/>
  <c r="D233" i="38"/>
  <c r="D232" i="38"/>
  <c r="D231" i="38"/>
  <c r="D230" i="38"/>
  <c r="D229" i="38"/>
  <c r="D228" i="38"/>
  <c r="D227" i="38"/>
  <c r="D226" i="38"/>
  <c r="D225" i="38"/>
  <c r="D224" i="38"/>
  <c r="D223" i="38"/>
  <c r="D222" i="38"/>
  <c r="D221" i="38"/>
  <c r="D220" i="38"/>
  <c r="D219" i="38"/>
  <c r="D218" i="38"/>
  <c r="D217" i="38"/>
  <c r="D216" i="38"/>
  <c r="D215" i="38"/>
  <c r="D214" i="38"/>
  <c r="D213" i="38"/>
  <c r="D212" i="38"/>
  <c r="D211" i="38"/>
  <c r="D210" i="38"/>
  <c r="D209" i="38"/>
  <c r="D208" i="38"/>
  <c r="D207" i="38"/>
  <c r="D206" i="38"/>
  <c r="D205" i="38"/>
  <c r="D204" i="38"/>
  <c r="D203" i="38"/>
  <c r="D202" i="38"/>
  <c r="D201" i="38"/>
  <c r="D200" i="38"/>
  <c r="D199" i="38"/>
  <c r="D198" i="38"/>
  <c r="D197" i="38"/>
  <c r="D196" i="38"/>
  <c r="D195" i="38"/>
  <c r="D194" i="38"/>
  <c r="D193" i="38"/>
  <c r="D192" i="38"/>
  <c r="D191" i="38"/>
  <c r="D190" i="38"/>
  <c r="D189" i="38"/>
  <c r="D188" i="38"/>
  <c r="D187" i="38"/>
  <c r="D186" i="38"/>
  <c r="D185" i="38"/>
  <c r="D184" i="38"/>
  <c r="D183" i="38"/>
  <c r="D182" i="38"/>
  <c r="D181" i="38"/>
  <c r="D180" i="38"/>
  <c r="D179" i="38"/>
  <c r="D178" i="38"/>
  <c r="D177" i="38"/>
  <c r="D176" i="38"/>
  <c r="D175" i="38"/>
  <c r="D174" i="38"/>
  <c r="D173" i="38"/>
  <c r="D172" i="38"/>
  <c r="D171" i="38"/>
  <c r="D170" i="38"/>
  <c r="D169" i="38"/>
  <c r="D168" i="38"/>
  <c r="D167" i="38"/>
  <c r="D166" i="38"/>
  <c r="D165" i="38"/>
  <c r="D164" i="38"/>
  <c r="D163" i="38"/>
  <c r="D162" i="38"/>
  <c r="D161" i="38"/>
  <c r="D160" i="38"/>
  <c r="D159" i="38"/>
  <c r="D158" i="38"/>
  <c r="D157" i="38"/>
  <c r="D156" i="38"/>
  <c r="D155" i="38"/>
  <c r="D154" i="38"/>
  <c r="D153" i="38"/>
  <c r="D152" i="38"/>
  <c r="D151" i="38"/>
  <c r="D150" i="38"/>
  <c r="D149" i="38"/>
  <c r="D148" i="38"/>
  <c r="D147" i="38"/>
  <c r="D146" i="38"/>
  <c r="D145" i="38"/>
  <c r="D144" i="38"/>
  <c r="D143" i="38"/>
  <c r="D142" i="38"/>
  <c r="D141" i="38"/>
  <c r="D140" i="38"/>
  <c r="D139" i="38"/>
  <c r="D138" i="38"/>
  <c r="D137" i="38"/>
  <c r="D136" i="38"/>
  <c r="D135" i="38"/>
  <c r="D134" i="38"/>
  <c r="D133" i="38"/>
  <c r="D132" i="38"/>
  <c r="D131" i="38"/>
  <c r="D130" i="38"/>
  <c r="D129" i="38"/>
  <c r="D128" i="38"/>
  <c r="D127" i="38"/>
  <c r="D126" i="38"/>
  <c r="D125" i="38"/>
  <c r="D124" i="38"/>
  <c r="D123" i="38"/>
  <c r="D122" i="38"/>
  <c r="D121" i="38"/>
  <c r="D120" i="38"/>
  <c r="D119" i="38"/>
  <c r="D118" i="38"/>
  <c r="D117" i="38"/>
  <c r="D116" i="38"/>
  <c r="D115" i="38"/>
  <c r="D114" i="38"/>
  <c r="D113" i="38"/>
  <c r="D112" i="38"/>
  <c r="D111" i="38"/>
  <c r="D110" i="38"/>
  <c r="D109" i="38"/>
  <c r="D108" i="38"/>
  <c r="D107" i="38"/>
  <c r="D106" i="38"/>
  <c r="D105" i="38"/>
  <c r="D104" i="38"/>
  <c r="D103" i="38"/>
  <c r="D102" i="38"/>
  <c r="D101" i="38"/>
  <c r="D100" i="38"/>
  <c r="D99" i="38"/>
  <c r="D98" i="38"/>
  <c r="D97" i="38"/>
  <c r="D96" i="38"/>
  <c r="D95" i="38"/>
  <c r="D94" i="38"/>
  <c r="D93" i="38"/>
  <c r="D92" i="38"/>
  <c r="D91" i="38"/>
  <c r="D90" i="38"/>
  <c r="D89" i="38"/>
  <c r="D88" i="38"/>
  <c r="D87" i="38"/>
  <c r="D86" i="38"/>
  <c r="D85" i="38"/>
  <c r="D84" i="38"/>
  <c r="D83" i="38"/>
  <c r="D82" i="38"/>
  <c r="D81" i="38"/>
  <c r="D80" i="38"/>
  <c r="D79" i="38"/>
  <c r="D78" i="38"/>
  <c r="D77" i="38"/>
  <c r="D76" i="38"/>
  <c r="D75" i="38"/>
  <c r="D74" i="38"/>
  <c r="D73" i="38"/>
  <c r="D72" i="38"/>
  <c r="D71" i="38"/>
  <c r="D70" i="38"/>
  <c r="D69" i="38"/>
  <c r="D68" i="38"/>
  <c r="D67" i="38"/>
  <c r="D66" i="38"/>
  <c r="D65" i="38"/>
  <c r="D64" i="38"/>
  <c r="D63" i="38"/>
  <c r="D62" i="38"/>
  <c r="D61" i="38"/>
  <c r="D60" i="38"/>
  <c r="D59" i="38"/>
  <c r="D58" i="38"/>
  <c r="D57" i="38"/>
  <c r="D56" i="38"/>
  <c r="D55" i="38"/>
  <c r="D54" i="38"/>
  <c r="D53" i="38"/>
  <c r="D52" i="38"/>
  <c r="D51" i="38"/>
  <c r="D50" i="38"/>
  <c r="D49" i="38"/>
  <c r="D48" i="38"/>
  <c r="D47" i="38"/>
  <c r="D46" i="38"/>
  <c r="D45" i="38"/>
  <c r="D44" i="38"/>
  <c r="D43" i="38"/>
  <c r="D42" i="38"/>
  <c r="D41" i="38"/>
  <c r="D40" i="38"/>
  <c r="D39" i="38"/>
  <c r="D38" i="38"/>
  <c r="D37" i="38"/>
  <c r="D36" i="38"/>
  <c r="D35" i="38"/>
  <c r="D34" i="38"/>
  <c r="D33" i="38"/>
  <c r="D32" i="38"/>
  <c r="D31" i="38"/>
  <c r="D30" i="38"/>
  <c r="D29" i="38"/>
  <c r="D28" i="38"/>
  <c r="D27" i="38"/>
  <c r="D26" i="38"/>
  <c r="D25" i="38"/>
  <c r="D24" i="38"/>
  <c r="D23" i="38"/>
  <c r="D22" i="38"/>
  <c r="D21" i="38"/>
  <c r="D20" i="38"/>
  <c r="D19" i="38"/>
  <c r="D18" i="38"/>
  <c r="D17" i="38"/>
  <c r="D16" i="38"/>
  <c r="D15" i="38"/>
  <c r="D14" i="38"/>
  <c r="D13" i="38"/>
  <c r="D12" i="38"/>
  <c r="D11" i="38"/>
  <c r="D10" i="38"/>
  <c r="D9" i="38"/>
  <c r="D8" i="38"/>
  <c r="D7" i="38"/>
  <c r="D6" i="38"/>
  <c r="D5" i="38"/>
  <c r="D4" i="38"/>
  <c r="D3" i="38"/>
  <c r="D2"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tc={FEDD2CEA-CF2D-42BC-B985-9B0D17153143}</author>
  </authors>
  <commentList>
    <comment ref="D1" authorId="0" shapeId="0" xr:uid="{FEDD2CEA-CF2D-42BC-B985-9B0D17153143}">
      <text>
        <t>[Threaded comment]
Your version of Excel allows you to read this threaded comment; however, any edits to it will get removed if the file is opened in a newer version of Excel. Learn more: https://go.microsoft.com/fwlink/?linkid=870924
Comment:
    Updated 26.08</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tc={4E35237D-54CF-4C7B-9CE0-2DA82FA4ABB8}</author>
    <author>tc={8E4367AB-317C-4408-81FF-C834799BEE38}</author>
    <author>tc={F75837A7-B916-4A6E-9329-2CB86CC14B5B}</author>
    <author>tc={D12F8A7E-8D15-4316-BB0D-F843C6AA3B8A}</author>
  </authors>
  <commentList>
    <comment ref="B2" authorId="0" shapeId="0" xr:uid="{4E35237D-54CF-4C7B-9CE0-2DA82FA4ABB8}">
      <text>
        <t>[Threaded comment]
Your version of Excel allows you to read this threaded comment; however, any edits to it will get removed if the file is opened in a newer version of Excel. Learn more: https://go.microsoft.com/fwlink/?linkid=870924
Comment:
    There were somehow automatically linking to Jason’s hard drive and updated automatically when he corrected the figure for Brazil. I have hardcoded them now incase he changes anything
Reply:
    But the original are on my emails if needed</t>
      </text>
    </comment>
    <comment ref="C2" authorId="1" shapeId="0" xr:uid="{8E4367AB-317C-4408-81FF-C834799BEE38}">
      <text>
        <t>[Threaded comment]
Your version of Excel allows you to read this threaded comment; however, any edits to it will get removed if the file is opened in a newer version of Excel. Learn more: https://go.microsoft.com/fwlink/?linkid=870924
Comment:
    Decided with Andy to exclude glass dairy. As likely to be mostly milk and that is an ingredient, not a beverage. We also don’t have PET dairy to make the comparison fair.</t>
      </text>
    </comment>
    <comment ref="D2" authorId="2" shapeId="0" xr:uid="{F75837A7-B916-4A6E-9329-2CB86CC14B5B}">
      <text>
        <t>[Threaded comment]
Your version of Excel allows you to read this threaded comment; however, any edits to it will get removed if the file is opened in a newer version of Excel. Learn more: https://go.microsoft.com/fwlink/?linkid=870924
Comment:
    There were somehow automatically linking to Jason’s hard drive and updated automatically when he corrected the figure for Brazil. I have hardcoded them now incase he changes anything</t>
      </text>
    </comment>
    <comment ref="E2" authorId="3" shapeId="0" xr:uid="{D12F8A7E-8D15-4316-BB0D-F843C6AA3B8A}">
      <text>
        <t>[Threaded comment]
Your version of Excel allows you to read this threaded comment; however, any edits to it will get removed if the file is opened in a newer version of Excel. Learn more: https://go.microsoft.com/fwlink/?linkid=870924
Comment:
    There were somehow automatically linking to Jason’s hard drive and updated automatically when he corrected the figure for Brazil. I have hardcoded them now incase he changes anything</t>
      </text>
    </comment>
  </commentList>
</comments>
</file>

<file path=xl/sharedStrings.xml><?xml version="1.0" encoding="utf-8"?>
<sst xmlns="http://schemas.openxmlformats.org/spreadsheetml/2006/main" count="1786" uniqueCount="283">
  <si>
    <t xml:space="preserve">Global Beverage Recycling Dataset </t>
  </si>
  <si>
    <t>Overview</t>
  </si>
  <si>
    <t>Contents</t>
  </si>
  <si>
    <t>Tab</t>
  </si>
  <si>
    <t>Description</t>
  </si>
  <si>
    <t>Aluminium</t>
  </si>
  <si>
    <r>
      <t xml:space="preserve">The tab contains the POM, reported rates, collected for recycling tonnages, collected for recycling rates, recycling tonnages and recycling rates for </t>
    </r>
    <r>
      <rPr>
        <b/>
        <sz val="10"/>
        <color theme="1"/>
        <rFont val="Century Gothic"/>
        <family val="2"/>
      </rPr>
      <t>aluminium cans</t>
    </r>
    <r>
      <rPr>
        <sz val="10"/>
        <color theme="1"/>
        <rFont val="Century Gothic"/>
        <family val="2"/>
      </rPr>
      <t xml:space="preserve"> for the selected countries, along with an indication of data quality. This tab also includes proportions of materials separately collected and calculated loss rates for each country, calculated average regional rates, and the calculated global collected for recycling and recycling rates.  </t>
    </r>
  </si>
  <si>
    <t>Glass</t>
  </si>
  <si>
    <r>
      <t xml:space="preserve">The tab contains the POM, reported rates, collected for recycling tonnages, collected for recycling rates, recycling tonnages and recycling rates for </t>
    </r>
    <r>
      <rPr>
        <b/>
        <sz val="10"/>
        <color theme="1"/>
        <rFont val="Century Gothic"/>
        <family val="2"/>
      </rPr>
      <t>glass bottles</t>
    </r>
    <r>
      <rPr>
        <sz val="10"/>
        <color theme="1"/>
        <rFont val="Century Gothic"/>
        <family val="2"/>
      </rPr>
      <t xml:space="preserve"> for the selected countries, along with an indication of data quality. This tab also includes proportions of materials separately collected and calculated loss rates for each country, calculated average regional rates, and the calculated global collected for recycling and recycling rates.  </t>
    </r>
  </si>
  <si>
    <t>PET</t>
  </si>
  <si>
    <r>
      <t xml:space="preserve">The tab contains the POM, reported rates, collected for recycling tonnages, collected for recycling rates, recycling tonnages and recycling rates for </t>
    </r>
    <r>
      <rPr>
        <b/>
        <sz val="10"/>
        <color theme="1"/>
        <rFont val="Century Gothic"/>
        <family val="2"/>
      </rPr>
      <t>PET bottles</t>
    </r>
    <r>
      <rPr>
        <sz val="10"/>
        <color theme="1"/>
        <rFont val="Century Gothic"/>
        <family val="2"/>
      </rPr>
      <t xml:space="preserve"> for the selected countries, along with an indication of data quality. This tab also includes proportions of materials separately collected and calculated loss rates for each country, calculated average regional rates, and the calculated global collected for recycling and recycling rates.  </t>
    </r>
  </si>
  <si>
    <t>Data Quality</t>
  </si>
  <si>
    <t>Red</t>
  </si>
  <si>
    <t>Amber</t>
  </si>
  <si>
    <t xml:space="preserve">Green </t>
  </si>
  <si>
    <t>Europe</t>
  </si>
  <si>
    <t>China</t>
  </si>
  <si>
    <t>Other</t>
  </si>
  <si>
    <t>Material</t>
  </si>
  <si>
    <t>Country</t>
  </si>
  <si>
    <t>Brazil</t>
  </si>
  <si>
    <t>Japan</t>
  </si>
  <si>
    <t>South Africa</t>
  </si>
  <si>
    <t>Germany</t>
  </si>
  <si>
    <t>France</t>
  </si>
  <si>
    <t>Europe and Central Asia</t>
  </si>
  <si>
    <t>North America</t>
  </si>
  <si>
    <t>Canada</t>
  </si>
  <si>
    <t>Chile</t>
  </si>
  <si>
    <t>Latin America and Caribbean</t>
  </si>
  <si>
    <t>India</t>
  </si>
  <si>
    <t>South Asia</t>
  </si>
  <si>
    <t>East Asia and Pacific</t>
  </si>
  <si>
    <t>Pakistan</t>
  </si>
  <si>
    <t>Australia</t>
  </si>
  <si>
    <t>Austria</t>
  </si>
  <si>
    <t>Belgium</t>
  </si>
  <si>
    <t>Bulgaria</t>
  </si>
  <si>
    <t>Croatia</t>
  </si>
  <si>
    <t>Cyprus</t>
  </si>
  <si>
    <t>Czech Republic</t>
  </si>
  <si>
    <t>Denmark</t>
  </si>
  <si>
    <t>Estonia</t>
  </si>
  <si>
    <t>Finland</t>
  </si>
  <si>
    <t>Greece</t>
  </si>
  <si>
    <t>Hungary</t>
  </si>
  <si>
    <t>Republic of Ireland</t>
  </si>
  <si>
    <t>Italy</t>
  </si>
  <si>
    <t>Latvia</t>
  </si>
  <si>
    <t>Lithuania</t>
  </si>
  <si>
    <t>Luxembourg</t>
  </si>
  <si>
    <t>Malta</t>
  </si>
  <si>
    <t>Netherlands</t>
  </si>
  <si>
    <t>Poland</t>
  </si>
  <si>
    <t>Portugal</t>
  </si>
  <si>
    <t>Romania</t>
  </si>
  <si>
    <t>Slovakia</t>
  </si>
  <si>
    <t>Slovenia</t>
  </si>
  <si>
    <t>Spain</t>
  </si>
  <si>
    <t>Sweden</t>
  </si>
  <si>
    <t>Norway</t>
  </si>
  <si>
    <t>Switzerland</t>
  </si>
  <si>
    <t>United Kingdom</t>
  </si>
  <si>
    <t>Mexico</t>
  </si>
  <si>
    <t>PET bottles</t>
  </si>
  <si>
    <t>Region (World Bank Regions)</t>
  </si>
  <si>
    <t xml:space="preserve">POM (tonnes)* </t>
  </si>
  <si>
    <t>Recycled Rate</t>
  </si>
  <si>
    <t>Algeria</t>
  </si>
  <si>
    <t>Middle East and North Africa</t>
  </si>
  <si>
    <t>n/a</t>
  </si>
  <si>
    <t>No data found</t>
  </si>
  <si>
    <t>Argentina</t>
  </si>
  <si>
    <t>Cambodia</t>
  </si>
  <si>
    <t>Colombia</t>
  </si>
  <si>
    <t>Egypt</t>
  </si>
  <si>
    <t>Ethiopia</t>
  </si>
  <si>
    <t>Sub-Sharan Africa</t>
  </si>
  <si>
    <t>Indonesia</t>
  </si>
  <si>
    <t>Iran</t>
  </si>
  <si>
    <t>Iraq</t>
  </si>
  <si>
    <t>Israel</t>
  </si>
  <si>
    <t>Kazakhstan</t>
  </si>
  <si>
    <t>Malaysia</t>
  </si>
  <si>
    <t>Nigeria</t>
  </si>
  <si>
    <t>Peru</t>
  </si>
  <si>
    <t>Philippines</t>
  </si>
  <si>
    <t>Russia</t>
  </si>
  <si>
    <t>Saudi Arabia</t>
  </si>
  <si>
    <t>South Korea</t>
  </si>
  <si>
    <t>Taiwan</t>
  </si>
  <si>
    <t>Thailand</t>
  </si>
  <si>
    <t>Turkiye</t>
  </si>
  <si>
    <t>United Arab Emirates</t>
  </si>
  <si>
    <t>United States</t>
  </si>
  <si>
    <t>Vietnam</t>
  </si>
  <si>
    <t>Totals</t>
  </si>
  <si>
    <t>Totals based on countries in scope (excluding regional averages)</t>
  </si>
  <si>
    <t>Totals based on countries in scope (including regional averages)</t>
  </si>
  <si>
    <t>Region</t>
  </si>
  <si>
    <t>Number of Countries with Data</t>
  </si>
  <si>
    <t>Regional recycling rate</t>
  </si>
  <si>
    <t>Türkiye</t>
  </si>
  <si>
    <t xml:space="preserve">Totals </t>
  </si>
  <si>
    <t>POM</t>
  </si>
  <si>
    <t>Aluminium beverage containers</t>
  </si>
  <si>
    <t>Glass beverage containers</t>
  </si>
  <si>
    <t>Not specified</t>
  </si>
  <si>
    <t xml:space="preserve"> Tonnes Sold By Country </t>
  </si>
  <si>
    <t>Ukraine</t>
  </si>
  <si>
    <t>Uzbekistan</t>
  </si>
  <si>
    <t>Bangladesh</t>
  </si>
  <si>
    <t>Tunisia</t>
  </si>
  <si>
    <t>Ghana</t>
  </si>
  <si>
    <t>Yemen, Rep.</t>
  </si>
  <si>
    <t>Morocco</t>
  </si>
  <si>
    <t>Ecuador</t>
  </si>
  <si>
    <t>Nepal</t>
  </si>
  <si>
    <t>Guatemala</t>
  </si>
  <si>
    <t>Serbia</t>
  </si>
  <si>
    <t>Dominican Republic</t>
  </si>
  <si>
    <t>Bolivia</t>
  </si>
  <si>
    <t>Honduras</t>
  </si>
  <si>
    <t>Belarus</t>
  </si>
  <si>
    <t>Kenya</t>
  </si>
  <si>
    <t>Tanzania</t>
  </si>
  <si>
    <t>Uganda</t>
  </si>
  <si>
    <t>Slovak Republic</t>
  </si>
  <si>
    <t>Kuwait</t>
  </si>
  <si>
    <t>Azerbaijan</t>
  </si>
  <si>
    <t>Angola</t>
  </si>
  <si>
    <t>Congo, Dem. Rep.</t>
  </si>
  <si>
    <t>Jordan</t>
  </si>
  <si>
    <t>Hong Kong</t>
  </si>
  <si>
    <t>Qatar</t>
  </si>
  <si>
    <t>Uruguay</t>
  </si>
  <si>
    <t>Sudan</t>
  </si>
  <si>
    <t>Georgia</t>
  </si>
  <si>
    <t>Kyrgyzstan</t>
  </si>
  <si>
    <t>Puerto Rico</t>
  </si>
  <si>
    <t>Oman</t>
  </si>
  <si>
    <t>El Salvador</t>
  </si>
  <si>
    <t>Paraguay</t>
  </si>
  <si>
    <t>Venezuela</t>
  </si>
  <si>
    <t>New Zealand</t>
  </si>
  <si>
    <t>Lebanon</t>
  </si>
  <si>
    <t>Jamaica</t>
  </si>
  <si>
    <t>Costa Rica</t>
  </si>
  <si>
    <t>Singapore</t>
  </si>
  <si>
    <t>Tajikistan</t>
  </si>
  <si>
    <t>Bosnia Herzegovina</t>
  </si>
  <si>
    <t>Nicaragua</t>
  </si>
  <si>
    <t>Laos</t>
  </si>
  <si>
    <t>North Macedonia</t>
  </si>
  <si>
    <t>Papua New Guinea</t>
  </si>
  <si>
    <t>Sri Lanka</t>
  </si>
  <si>
    <t>Haiti</t>
  </si>
  <si>
    <t>Turkmenistan</t>
  </si>
  <si>
    <t>Panama</t>
  </si>
  <si>
    <t>Zambia</t>
  </si>
  <si>
    <t>Bahrain</t>
  </si>
  <si>
    <t>Moldova</t>
  </si>
  <si>
    <t>Kosovo</t>
  </si>
  <si>
    <t>Trinidad and Tobago</t>
  </si>
  <si>
    <t>Mozambique</t>
  </si>
  <si>
    <t>Albania</t>
  </si>
  <si>
    <t>Syria</t>
  </si>
  <si>
    <t>Madagascar</t>
  </si>
  <si>
    <t>Cuba</t>
  </si>
  <si>
    <t>Cote dIvoire</t>
  </si>
  <si>
    <t>Armenia</t>
  </si>
  <si>
    <t>Cameroon</t>
  </si>
  <si>
    <t>Niger</t>
  </si>
  <si>
    <t>Burkina Faso</t>
  </si>
  <si>
    <t>Mali</t>
  </si>
  <si>
    <t>Malawi</t>
  </si>
  <si>
    <t>Senegal</t>
  </si>
  <si>
    <t>Chad</t>
  </si>
  <si>
    <t>Mongolia</t>
  </si>
  <si>
    <t>Zimbabwe</t>
  </si>
  <si>
    <t>Montenegro</t>
  </si>
  <si>
    <t>Guinea</t>
  </si>
  <si>
    <t>Rwanda</t>
  </si>
  <si>
    <t>Benin</t>
  </si>
  <si>
    <t>Burundi</t>
  </si>
  <si>
    <t>Bahamas, The</t>
  </si>
  <si>
    <t>Guyana</t>
  </si>
  <si>
    <t>South Sudan</t>
  </si>
  <si>
    <t>Belize</t>
  </si>
  <si>
    <t>Togo</t>
  </si>
  <si>
    <t>Sierra Leone</t>
  </si>
  <si>
    <t>Suriname</t>
  </si>
  <si>
    <t>Iceland</t>
  </si>
  <si>
    <t>Barbados</t>
  </si>
  <si>
    <t>Timor Leste</t>
  </si>
  <si>
    <t>Congo, Rep.</t>
  </si>
  <si>
    <t>Central African Republic</t>
  </si>
  <si>
    <t>Liberia</t>
  </si>
  <si>
    <t>Mauritania</t>
  </si>
  <si>
    <t>French Guiana</t>
  </si>
  <si>
    <t>Fiji</t>
  </si>
  <si>
    <t>Curacao</t>
  </si>
  <si>
    <t>Bhutan</t>
  </si>
  <si>
    <t>Eritrea</t>
  </si>
  <si>
    <t>St. Lucia</t>
  </si>
  <si>
    <t>Solomon Islands</t>
  </si>
  <si>
    <t>Aruba</t>
  </si>
  <si>
    <t>Gambia, The</t>
  </si>
  <si>
    <t>Botswana</t>
  </si>
  <si>
    <t>Namibia</t>
  </si>
  <si>
    <t>Maldives</t>
  </si>
  <si>
    <t>Brunei Darussalam</t>
  </si>
  <si>
    <t>Gabon</t>
  </si>
  <si>
    <t>Lesotho</t>
  </si>
  <si>
    <t>Guinea-Bissau</t>
  </si>
  <si>
    <t>St. Vincent and the Grenadines</t>
  </si>
  <si>
    <t>Grenada</t>
  </si>
  <si>
    <t>Equatorial Guinea</t>
  </si>
  <si>
    <t>Bermuda</t>
  </si>
  <si>
    <t>Andorra</t>
  </si>
  <si>
    <t>Dominica</t>
  </si>
  <si>
    <t>St. Kitts and Nevis</t>
  </si>
  <si>
    <t>Antigua and Barbuda</t>
  </si>
  <si>
    <t>French Polynesia</t>
  </si>
  <si>
    <t>Mauritius</t>
  </si>
  <si>
    <t>New Caledonia</t>
  </si>
  <si>
    <t>Eswatini</t>
  </si>
  <si>
    <t>Djibouti</t>
  </si>
  <si>
    <t>Greenland</t>
  </si>
  <si>
    <t>Faroe Islands</t>
  </si>
  <si>
    <t>Samoa</t>
  </si>
  <si>
    <t>Comoros</t>
  </si>
  <si>
    <t>Turks and Caicos Islands</t>
  </si>
  <si>
    <t>Guam</t>
  </si>
  <si>
    <t>Liechtenstein</t>
  </si>
  <si>
    <t>Monaco</t>
  </si>
  <si>
    <t>Cabo Verde</t>
  </si>
  <si>
    <t>Western Sahara</t>
  </si>
  <si>
    <t>Cayman Islands</t>
  </si>
  <si>
    <t>Tonga</t>
  </si>
  <si>
    <t>Kiribati</t>
  </si>
  <si>
    <t>Micronesia, Fed. Sts.</t>
  </si>
  <si>
    <t>Marshall Islands</t>
  </si>
  <si>
    <t>American Samoa</t>
  </si>
  <si>
    <t>Seychelles</t>
  </si>
  <si>
    <t>Palau</t>
  </si>
  <si>
    <t>Nauru</t>
  </si>
  <si>
    <t>Metal</t>
  </si>
  <si>
    <t>Collection Point</t>
  </si>
  <si>
    <t>Collected for Recycling</t>
  </si>
  <si>
    <t>Recycling Rate</t>
  </si>
  <si>
    <t>Materials Covered</t>
  </si>
  <si>
    <t>Calculation points</t>
  </si>
  <si>
    <t>Plastic beverage containers</t>
  </si>
  <si>
    <t>DRS national return rate</t>
  </si>
  <si>
    <t>Transfer station inputs</t>
  </si>
  <si>
    <t>Recycled into raw material</t>
  </si>
  <si>
    <t>All plastic bottles</t>
  </si>
  <si>
    <t>Collected and sent to sorting facilities or recycling centres</t>
  </si>
  <si>
    <t>Sorting facility inputs</t>
  </si>
  <si>
    <t>Sorting facility outputs</t>
  </si>
  <si>
    <t>Beverage-specific</t>
  </si>
  <si>
    <t>Post sorting into bales</t>
  </si>
  <si>
    <t>Reprocessor inputs</t>
  </si>
  <si>
    <t>Packaging Level</t>
  </si>
  <si>
    <t xml:space="preserve">Post relabelling and delacquering </t>
  </si>
  <si>
    <t>Total beverages collected (multiple streams)</t>
  </si>
  <si>
    <t>Material level</t>
  </si>
  <si>
    <t>Post melting and cast into ingots</t>
  </si>
  <si>
    <t xml:space="preserve">Sheet ready </t>
  </si>
  <si>
    <t xml:space="preserve">No description of calculation point </t>
  </si>
  <si>
    <t>EU</t>
  </si>
  <si>
    <t>Ireland</t>
  </si>
  <si>
    <t>Taiwan (Province of China)</t>
  </si>
  <si>
    <t>United States of America</t>
  </si>
  <si>
    <t>Reloop name</t>
  </si>
  <si>
    <t>Eunomia name</t>
  </si>
  <si>
    <t xml:space="preserve">Eunomia Research and Consulting Ltd. was commissioned by the International Aluminium Institute (IAI) in 2026 to update previous work carried out in 2025 to establish the level of recycling achieved for different beverage packaging formats globally. 
The following dataset contains values for 'collected for recycling' and 'recycling' tonnages and rates for selected countries, and the calculated global rates, for aluminium cans, glass bottles, and PET beverage containers. The countries selected were chosen to cover 80% of the market share for each beverage container format.
</t>
  </si>
  <si>
    <t>Tonnes</t>
  </si>
  <si>
    <t>Glass (NR)</t>
  </si>
  <si>
    <t>Provided by Jason 26.08.26</t>
  </si>
  <si>
    <t>Glass NR</t>
  </si>
  <si>
    <t xml:space="preserve">Final Dataset -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</si>
</sst>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0.0%"/>
    <numFmt numFmtId="169" formatCode="#,##0.000"/>
    <numFmt numFmtId="172" formatCode="_-* #,##0_-;\-* #,##0_-;_-* &quot;-&quot;??_-;_-@_-"/>
  </numFmts>
  <fonts count="41" x14ac:knownFonts="1">
    <font>
      <sz val="10"/>
      <color theme="1"/>
      <name val="Century Gothic"/>
      <family val="2"/>
    </font>
    <font>
      <sz val="11"/>
      <color theme="1"/>
      <name val="Century Gothic"/>
      <family val="2"/>
      <scheme val="minor"/>
    </font>
    <font>
      <sz val="11"/>
      <color theme="1"/>
      <name val="Century Gothic"/>
      <family val="2"/>
      <scheme val="minor"/>
    </font>
    <font>
      <sz val="11"/>
      <color theme="1"/>
      <name val="Century Gothic"/>
      <family val="2"/>
      <scheme val="minor"/>
    </font>
    <font>
      <sz val="11"/>
      <color theme="1"/>
      <name val="Century Gothic"/>
      <family val="2"/>
      <scheme val="minor"/>
    </font>
    <font>
      <sz val="11"/>
      <color theme="1"/>
      <name val="Century Gothic"/>
      <family val="2"/>
      <scheme val="minor"/>
    </font>
    <font>
      <sz val="11"/>
      <color theme="1"/>
      <name val="Century Gothic"/>
      <family val="2"/>
      <scheme val="minor"/>
    </font>
    <font>
      <sz val="11"/>
      <color theme="1"/>
      <name val="Century Gothic"/>
      <family val="2"/>
      <scheme val="minor"/>
    </font>
    <font>
      <sz val="11"/>
      <color theme="1"/>
      <name val="Arial"/>
      <family val="2"/>
    </font>
    <font>
      <sz val="11"/>
      <name val="Arial"/>
      <family val="2"/>
    </font>
    <font>
      <b/>
      <sz val="11"/>
      <color theme="0" tint="-4.9989318521683403E-2"/>
      <name val="Arial"/>
      <family val="2"/>
    </font>
    <font>
      <sz val="11"/>
      <color theme="0" tint="-4.9989318521683403E-2"/>
      <name val="Arial"/>
      <family val="2"/>
    </font>
    <font>
      <sz val="11"/>
      <color rgb="FFFF0000"/>
      <name val="Arial"/>
      <family val="2"/>
    </font>
    <font>
      <sz val="11"/>
      <color rgb="FFFA7D00"/>
      <name val="Century Gothic"/>
      <family val="2"/>
      <scheme val="minor"/>
    </font>
    <font>
      <u/>
      <sz val="10"/>
      <color theme="10"/>
      <name val="Franklin Gothic Book"/>
      <family val="2"/>
    </font>
    <font>
      <sz val="18"/>
      <color theme="3"/>
      <name val="Century Gothic"/>
      <family val="2"/>
      <scheme val="major"/>
    </font>
    <font>
      <sz val="11"/>
      <color rgb="FF006100"/>
      <name val="Arial"/>
      <family val="2"/>
    </font>
    <font>
      <sz val="11"/>
      <color rgb="FF9C0006"/>
      <name val="Arial"/>
      <family val="2"/>
    </font>
    <font>
      <sz val="11"/>
      <color rgb="FF9C6500"/>
      <name val="Arial"/>
      <family val="2"/>
    </font>
    <font>
      <b/>
      <sz val="11"/>
      <color rgb="FF3F3F3F"/>
      <name val="Arial"/>
      <family val="2"/>
    </font>
    <font>
      <i/>
      <sz val="11"/>
      <color rgb="FF7F7F7F"/>
      <name val="Arial"/>
      <family val="2"/>
    </font>
    <font>
      <sz val="10"/>
      <color theme="1"/>
      <name val="Century Gothic"/>
      <family val="2"/>
    </font>
    <font>
      <b/>
      <sz val="12"/>
      <color theme="4" tint="-0.499984740745262"/>
      <name val="Century Gothic"/>
      <family val="2"/>
    </font>
    <font>
      <b/>
      <sz val="11"/>
      <color theme="4" tint="-0.499984740745262"/>
      <name val="Century Gothic"/>
      <family val="2"/>
    </font>
    <font>
      <sz val="11"/>
      <color theme="4" tint="-0.499984740745262"/>
      <name val="Century Gothic"/>
      <family val="2"/>
    </font>
    <font>
      <u/>
      <sz val="10"/>
      <color theme="9"/>
      <name val="Century Gothic"/>
      <family val="2"/>
    </font>
    <font>
      <u/>
      <sz val="10"/>
      <color theme="7"/>
      <name val="Century Gothic"/>
      <family val="2"/>
    </font>
    <font>
      <sz val="10"/>
      <color theme="8" tint="-0.499984740745262"/>
      <name val="Century Gothic"/>
      <family val="2"/>
    </font>
    <font>
      <sz val="10"/>
      <name val="Century Gothic"/>
      <family val="2"/>
    </font>
    <font>
      <sz val="10"/>
      <color indexed="8"/>
      <name val="Century Gothic"/>
      <family val="2"/>
    </font>
    <font>
      <b/>
      <sz val="10"/>
      <color theme="1"/>
      <name val="Century Gothic"/>
      <family val="2"/>
    </font>
    <font>
      <b/>
      <sz val="10"/>
      <color theme="0" tint="-4.9989318521683403E-2"/>
      <name val="Century Gothic"/>
      <family val="2"/>
    </font>
    <font>
      <b/>
      <sz val="10"/>
      <name val="Century Gothic"/>
      <family val="2"/>
    </font>
    <font>
      <sz val="10"/>
      <color theme="0" tint="-4.9989318521683403E-2"/>
      <name val="Century Gothic"/>
      <family val="2"/>
    </font>
    <font>
      <sz val="10"/>
      <color theme="0"/>
      <name val="Century Gothic"/>
      <family val="2"/>
    </font>
    <font>
      <sz val="8"/>
      <color theme="1"/>
      <name val="Century Gothic"/>
      <family val="2"/>
    </font>
    <font>
      <b/>
      <sz val="20"/>
      <color theme="1"/>
      <name val="Century Gothic"/>
      <family val="2"/>
    </font>
    <font>
      <sz val="11"/>
      <name val="Century Gothic"/>
      <family val="2"/>
      <scheme val="minor"/>
    </font>
    <font>
      <b/>
      <sz val="25"/>
      <color theme="1"/>
      <name val="Century Gothic"/>
      <family val="2"/>
    </font>
    <font>
      <b/>
      <sz val="25"/>
      <color rgb="FFFF0000"/>
      <name val="Century Gothic"/>
      <family val="2"/>
    </font>
    <font>
      <sz val="10"/>
      <name val="Verdana"/>
      <family val="2"/>
    </font>
  </fonts>
  <fills count="28">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4"/>
        <bgColor indexed="64"/>
      </patternFill>
    </fill>
    <fill>
      <patternFill patternType="solid">
        <fgColor theme="6" tint="0.59996337778862885"/>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rgb="FF7DD4C4"/>
        <bgColor indexed="64"/>
      </patternFill>
    </fill>
    <fill>
      <patternFill patternType="solid">
        <fgColor theme="5"/>
        <bgColor indexed="64"/>
      </patternFill>
    </fill>
    <fill>
      <patternFill patternType="solid">
        <fgColor theme="4" tint="0.79998168889431442"/>
        <bgColor indexed="64"/>
      </patternFill>
    </fill>
    <fill>
      <patternFill patternType="solid">
        <fgColor rgb="FFA8E2D8"/>
        <bgColor indexed="64"/>
      </patternFill>
    </fill>
    <fill>
      <patternFill patternType="solid">
        <fgColor rgb="FFD4F1EB"/>
        <bgColor indexed="64"/>
      </patternFill>
    </fill>
    <fill>
      <patternFill patternType="solid">
        <fgColor theme="2" tint="0.39994506668294322"/>
        <bgColor indexed="64"/>
      </patternFill>
    </fill>
    <fill>
      <patternFill patternType="solid">
        <fgColor theme="2" tint="0.59996337778862885"/>
        <bgColor indexed="64"/>
      </patternFill>
    </fill>
    <fill>
      <patternFill patternType="solid">
        <fgColor theme="2"/>
        <bgColor indexed="64"/>
      </patternFill>
    </fill>
    <fill>
      <patternFill patternType="solid">
        <fgColor theme="7" tint="0.59996337778862885"/>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5F5F5"/>
      </patternFill>
    </fill>
    <fill>
      <patternFill patternType="solid">
        <fgColor theme="8" tint="0.39997558519241921"/>
        <bgColor indexed="64"/>
      </patternFill>
    </fill>
    <fill>
      <patternFill patternType="solid">
        <fgColor theme="0" tint="-0.14999847407452621"/>
        <bgColor indexed="64"/>
      </patternFill>
    </fill>
  </fills>
  <borders count="30">
    <border>
      <left/>
      <right/>
      <top/>
      <bottom/>
      <diagonal/>
    </border>
    <border>
      <left/>
      <right/>
      <top/>
      <bottom style="medium">
        <color theme="4"/>
      </bottom>
      <diagonal/>
    </border>
    <border>
      <left/>
      <right/>
      <top/>
      <bottom style="thin">
        <color theme="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0" tint="-0.14996795556505021"/>
      </top>
      <bottom style="thin">
        <color theme="0" tint="-0.14996795556505021"/>
      </bottom>
      <diagonal/>
    </border>
    <border>
      <left style="thin">
        <color theme="9"/>
      </left>
      <right style="thin">
        <color theme="9"/>
      </right>
      <top style="thin">
        <color theme="9"/>
      </top>
      <bottom style="thin">
        <color theme="9"/>
      </bottom>
      <diagonal/>
    </border>
    <border>
      <left style="thin">
        <color theme="5" tint="-0.24994659260841701"/>
      </left>
      <right style="thin">
        <color theme="5" tint="-0.24994659260841701"/>
      </right>
      <top style="thin">
        <color theme="5" tint="-0.24994659260841701"/>
      </top>
      <bottom style="thin">
        <color theme="5"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double">
        <color theme="4"/>
      </bottom>
      <diagonal/>
    </border>
    <border>
      <left style="thin">
        <color theme="4" tint="-0.499984740745262"/>
      </left>
      <right style="thin">
        <color theme="4" tint="-0.499984740745262"/>
      </right>
      <top style="thin">
        <color theme="0" tint="-0.14996795556505021"/>
      </top>
      <bottom style="thin">
        <color theme="0" tint="-0.14996795556505021"/>
      </bottom>
      <diagonal/>
    </border>
    <border>
      <left style="thin">
        <color theme="4" tint="-0.499984740745262"/>
      </left>
      <right style="thin">
        <color theme="4" tint="-0.499984740745262"/>
      </right>
      <top style="thin">
        <color theme="0" tint="-0.24994659260841701"/>
      </top>
      <bottom style="thin">
        <color theme="0" tint="-0.2499465926084170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4" tint="-0.24994659260841701"/>
      </left>
      <right style="thin">
        <color theme="4" tint="-0.24994659260841701"/>
      </right>
      <top style="thin">
        <color theme="0" tint="-0.499984740745262"/>
      </top>
      <bottom style="thin">
        <color theme="0" tint="-0.499984740745262"/>
      </bottom>
      <diagonal/>
    </border>
    <border>
      <left style="thin">
        <color theme="4" tint="-0.499984740745262"/>
      </left>
      <right style="thin">
        <color theme="4" tint="-0.499984740745262"/>
      </right>
      <top style="thin">
        <color theme="1" tint="0.34998626667073579"/>
      </top>
      <bottom style="thin">
        <color theme="1" tint="0.34998626667073579"/>
      </bottom>
      <diagonal/>
    </border>
    <border>
      <left style="thin">
        <color theme="4" tint="-0.499984740745262"/>
      </left>
      <right style="thin">
        <color theme="1" tint="0.24994659260841701"/>
      </right>
      <top style="thin">
        <color theme="1" tint="0.34998626667073579"/>
      </top>
      <bottom style="thin">
        <color theme="1" tint="0.34998626667073579"/>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top style="thick">
        <color theme="4" tint="-0.499984740745262"/>
      </top>
      <bottom style="thick">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0" tint="-4.9989318521683403E-2"/>
      </left>
      <right style="thin">
        <color theme="0" tint="-4.9989318521683403E-2"/>
      </right>
      <top style="thin">
        <color theme="3"/>
      </top>
      <bottom style="double">
        <color theme="3"/>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24994659260841701"/>
      </left>
      <right/>
      <top style="thin">
        <color theme="4" tint="-0.499984740745262"/>
      </top>
      <bottom style="thin">
        <color theme="0" tint="-0.499984740745262"/>
      </bottom>
      <diagonal/>
    </border>
    <border>
      <left/>
      <right style="thin">
        <color theme="4" tint="-0.24994659260841701"/>
      </right>
      <top style="thin">
        <color theme="4" tint="-0.499984740745262"/>
      </top>
      <bottom style="thin">
        <color theme="0" tint="-0.499984740745262"/>
      </bottom>
      <diagonal/>
    </border>
    <border>
      <left/>
      <right/>
      <top style="thin">
        <color theme="4" tint="-0.499984740745262"/>
      </top>
      <bottom style="thin">
        <color theme="0" tint="-0.499984740745262"/>
      </bottom>
      <diagonal/>
    </border>
    <border>
      <left style="thin">
        <color rgb="FF999999"/>
      </left>
      <right style="thin">
        <color rgb="FF999999"/>
      </right>
      <top style="thin">
        <color rgb="FF999999"/>
      </top>
      <bottom style="thin">
        <color rgb="FF999999"/>
      </bottom>
      <diagonal/>
    </border>
    <border>
      <left style="thin">
        <color indexed="64"/>
      </left>
      <right style="thin">
        <color indexed="64"/>
      </right>
      <top style="thin">
        <color indexed="64"/>
      </top>
      <bottom style="thin">
        <color indexed="64"/>
      </bottom>
      <diagonal/>
    </border>
  </borders>
  <cellStyleXfs count="71">
    <xf numFmtId="3" fontId="0" fillId="2" borderId="0" applyNumberFormat="0">
      <alignment horizontal="left" vertical="center" wrapText="1"/>
    </xf>
    <xf numFmtId="0" fontId="22" fillId="2" borderId="8" applyProtection="0">
      <alignment horizontal="left" vertical="center"/>
    </xf>
    <xf numFmtId="3" fontId="23" fillId="2" borderId="1" applyProtection="0">
      <alignment horizontal="left" vertical="center"/>
    </xf>
    <xf numFmtId="3" fontId="24" fillId="2" borderId="1" applyProtection="0">
      <alignment horizontal="left" vertical="center"/>
    </xf>
    <xf numFmtId="3" fontId="24" fillId="2" borderId="2" applyProtection="0">
      <alignment horizontal="left" vertical="center"/>
    </xf>
    <xf numFmtId="3" fontId="28" fillId="2" borderId="6" applyNumberFormat="0" applyProtection="0">
      <alignment horizontal="right" vertical="center" wrapText="1"/>
    </xf>
    <xf numFmtId="3" fontId="9" fillId="4" borderId="5" applyProtection="0">
      <alignment horizontal="right" vertical="center" wrapText="1"/>
    </xf>
    <xf numFmtId="3" fontId="27" fillId="2" borderId="0" applyNumberFormat="0" applyProtection="0">
      <alignment vertical="center"/>
    </xf>
    <xf numFmtId="3" fontId="30" fillId="2" borderId="22" applyProtection="0">
      <alignment vertical="center"/>
    </xf>
    <xf numFmtId="0" fontId="32" fillId="8" borderId="15" applyProtection="0">
      <alignment horizontal="left" vertical="center" wrapText="1"/>
    </xf>
    <xf numFmtId="0" fontId="32" fillId="20" borderId="15" applyProtection="0">
      <alignment horizontal="left" vertical="center" wrapText="1"/>
    </xf>
    <xf numFmtId="0" fontId="32" fillId="19" borderId="15" applyProtection="0">
      <alignment horizontal="left" vertical="center" wrapText="1"/>
    </xf>
    <xf numFmtId="3" fontId="10" fillId="3" borderId="4" applyProtection="0">
      <alignment horizontal="left" vertical="center" wrapText="1"/>
    </xf>
    <xf numFmtId="0" fontId="34" fillId="5" borderId="21" applyProtection="0">
      <alignment horizontal="left" vertical="center" wrapText="1" indent="1"/>
    </xf>
    <xf numFmtId="0" fontId="28" fillId="20" borderId="15" applyProtection="0">
      <alignment horizontal="left" vertical="center" wrapText="1" indent="1"/>
    </xf>
    <xf numFmtId="0" fontId="28" fillId="19" borderId="3" applyProtection="0">
      <alignment horizontal="left" vertical="center" wrapText="1" indent="1"/>
    </xf>
    <xf numFmtId="3" fontId="11" fillId="3" borderId="4" applyProtection="0">
      <alignment horizontal="left" vertical="center" wrapText="1" indent="1"/>
    </xf>
    <xf numFmtId="0" fontId="32" fillId="8" borderId="15" applyProtection="0">
      <alignment horizontal="right" vertical="center" wrapText="1"/>
    </xf>
    <xf numFmtId="0" fontId="32" fillId="20" borderId="15" applyProtection="0">
      <alignment horizontal="right" vertical="center" wrapText="1"/>
    </xf>
    <xf numFmtId="0" fontId="30" fillId="19" borderId="15" applyProtection="0">
      <alignment horizontal="right" vertical="center" wrapText="1"/>
    </xf>
    <xf numFmtId="3" fontId="10" fillId="3" borderId="4" applyProtection="0">
      <alignment horizontal="right" vertical="center" wrapText="1"/>
    </xf>
    <xf numFmtId="0" fontId="34" fillId="5" borderId="21" applyProtection="0">
      <alignment horizontal="right" vertical="center" wrapText="1"/>
    </xf>
    <xf numFmtId="0" fontId="28" fillId="20" borderId="15" applyProtection="0">
      <alignment horizontal="right" vertical="center" wrapText="1"/>
    </xf>
    <xf numFmtId="0" fontId="28" fillId="19" borderId="15" applyProtection="0">
      <alignment horizontal="right" vertical="center" wrapText="1"/>
    </xf>
    <xf numFmtId="3" fontId="11" fillId="3" borderId="4" applyProtection="0">
      <alignment horizontal="right" vertical="center" wrapText="1"/>
    </xf>
    <xf numFmtId="3" fontId="21" fillId="2" borderId="15" applyNumberFormat="0">
      <alignment horizontal="right" vertical="center" wrapText="1"/>
    </xf>
    <xf numFmtId="3" fontId="28" fillId="6" borderId="18" applyNumberFormat="0" applyProtection="0">
      <alignment horizontal="right" vertical="center" wrapText="1"/>
    </xf>
    <xf numFmtId="3" fontId="28" fillId="17" borderId="18" applyNumberFormat="0" applyProtection="0">
      <alignment horizontal="right" vertical="center" wrapText="1"/>
    </xf>
    <xf numFmtId="3" fontId="28" fillId="7" borderId="18" applyNumberFormat="0" applyProtection="0">
      <alignment horizontal="right" vertical="center"/>
    </xf>
    <xf numFmtId="3" fontId="11" fillId="5" borderId="10" applyProtection="0">
      <alignment horizontal="left" vertical="center" wrapText="1" indent="1"/>
    </xf>
    <xf numFmtId="0" fontId="31" fillId="5" borderId="16" applyProtection="0">
      <alignment horizontal="left" vertical="center" wrapText="1"/>
    </xf>
    <xf numFmtId="0" fontId="33" fillId="21" borderId="16" applyProtection="0">
      <alignment horizontal="left" vertical="center" wrapText="1" indent="1"/>
    </xf>
    <xf numFmtId="3" fontId="10" fillId="5" borderId="9" applyProtection="0">
      <alignment horizontal="left" vertical="center" wrapText="1"/>
    </xf>
    <xf numFmtId="3" fontId="11" fillId="5" borderId="10" applyProtection="0">
      <alignment horizontal="right" vertical="center" wrapText="1"/>
    </xf>
    <xf numFmtId="0" fontId="31" fillId="5" borderId="16" applyProtection="0">
      <alignment horizontal="right" vertical="center" wrapText="1"/>
    </xf>
    <xf numFmtId="0" fontId="33" fillId="21" borderId="17" applyProtection="0">
      <alignment horizontal="right" vertical="center" wrapText="1"/>
    </xf>
    <xf numFmtId="3" fontId="10" fillId="5" borderId="9" applyProtection="0">
      <alignment horizontal="right" vertical="center" wrapText="1"/>
    </xf>
    <xf numFmtId="3" fontId="28" fillId="22" borderId="7" applyNumberFormat="0" applyProtection="0">
      <alignment horizontal="right" vertical="center"/>
    </xf>
    <xf numFmtId="3" fontId="35" fillId="2" borderId="0">
      <alignment horizontal="left" vertical="center"/>
    </xf>
    <xf numFmtId="0" fontId="13" fillId="0" borderId="11" applyNumberFormat="0" applyFill="0" applyAlignment="0" applyProtection="0"/>
    <xf numFmtId="0" fontId="14" fillId="0" borderId="0" applyNumberFormat="0" applyFill="0" applyBorder="0" applyAlignment="0" applyProtection="0">
      <alignment vertical="top"/>
      <protection locked="0"/>
    </xf>
    <xf numFmtId="3" fontId="29" fillId="20" borderId="14" applyNumberFormat="0"/>
    <xf numFmtId="0" fontId="15" fillId="0" borderId="0" applyNumberFormat="0" applyFill="0" applyBorder="0" applyAlignment="0" applyProtection="0"/>
    <xf numFmtId="0" fontId="16" fillId="9" borderId="0" applyNumberFormat="0" applyBorder="0" applyAlignment="0" applyProtection="0"/>
    <xf numFmtId="0" fontId="17" fillId="10" borderId="0" applyNumberFormat="0" applyBorder="0" applyAlignment="0" applyProtection="0"/>
    <xf numFmtId="0" fontId="18" fillId="11" borderId="0" applyNumberFormat="0" applyBorder="0" applyAlignment="0" applyProtection="0"/>
    <xf numFmtId="0" fontId="19" fillId="12" borderId="12" applyNumberFormat="0" applyAlignment="0" applyProtection="0"/>
    <xf numFmtId="0" fontId="12" fillId="0" borderId="0" applyNumberFormat="0" applyFill="0" applyBorder="0" applyAlignment="0" applyProtection="0"/>
    <xf numFmtId="0" fontId="8" fillId="13" borderId="13" applyNumberFormat="0" applyFont="0" applyAlignment="0" applyProtection="0"/>
    <xf numFmtId="0" fontId="20" fillId="0" borderId="0" applyNumberFormat="0" applyFill="0" applyBorder="0" applyAlignment="0" applyProtection="0"/>
    <xf numFmtId="3" fontId="26" fillId="2" borderId="0" applyNumberFormat="0" applyFill="0" applyBorder="0" applyAlignment="0" applyProtection="0">
      <alignment horizontal="left" vertical="center" wrapText="1"/>
    </xf>
    <xf numFmtId="3" fontId="28" fillId="15" borderId="7" applyNumberFormat="0" applyProtection="0">
      <alignment horizontal="right" vertical="center"/>
    </xf>
    <xf numFmtId="0" fontId="31" fillId="21" borderId="16" applyProtection="0">
      <alignment horizontal="left" vertical="center" wrapText="1"/>
    </xf>
    <xf numFmtId="0" fontId="31" fillId="21" borderId="16" applyProtection="0">
      <alignment horizontal="right" vertical="center" wrapText="1"/>
    </xf>
    <xf numFmtId="3" fontId="25" fillId="2" borderId="0" applyNumberFormat="0" applyFill="0" applyBorder="0" applyAlignment="0" applyProtection="0">
      <alignment horizontal="left" vertical="center" wrapText="1"/>
    </xf>
    <xf numFmtId="3" fontId="30" fillId="16" borderId="19">
      <alignment vertical="top"/>
    </xf>
    <xf numFmtId="3" fontId="21" fillId="2" borderId="20">
      <alignment vertical="top"/>
    </xf>
    <xf numFmtId="3" fontId="21" fillId="2" borderId="19">
      <alignment vertical="top"/>
    </xf>
    <xf numFmtId="3" fontId="30" fillId="14" borderId="21">
      <alignment vertical="top"/>
    </xf>
    <xf numFmtId="3" fontId="28" fillId="18" borderId="18">
      <alignment horizontal="right" vertical="center" wrapText="1"/>
    </xf>
    <xf numFmtId="167" fontId="21" fillId="0" borderId="0" applyFont="0" applyFill="0" applyBorder="0" applyAlignment="0" applyProtection="0"/>
    <xf numFmtId="165" fontId="21" fillId="0" borderId="0" applyFont="0" applyFill="0" applyBorder="0" applyAlignment="0" applyProtection="0"/>
    <xf numFmtId="166"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7" fillId="0" borderId="0"/>
    <xf numFmtId="0" fontId="6" fillId="0" borderId="0"/>
    <xf numFmtId="167" fontId="5" fillId="0" borderId="0" applyFont="0" applyFill="0" applyBorder="0" applyAlignment="0" applyProtection="0"/>
    <xf numFmtId="0" fontId="4" fillId="0" borderId="0"/>
    <xf numFmtId="0" fontId="3" fillId="0" borderId="0"/>
    <xf numFmtId="167" fontId="3" fillId="0" borderId="0" applyFont="0" applyFill="0" applyBorder="0" applyAlignment="0" applyProtection="0"/>
  </cellStyleXfs>
  <cellXfs count="40">
    <xf numFmtId="3" fontId="0" fillId="2" borderId="0" xfId="0">
      <alignment horizontal="left" vertical="center" wrapText="1"/>
    </xf>
    <xf numFmtId="3" fontId="30" fillId="14" borderId="21" xfId="58">
      <alignment vertical="top"/>
    </xf>
    <xf numFmtId="3" fontId="30" fillId="14" borderId="21" xfId="58" applyAlignment="1">
      <alignment vertical="top" wrapText="1"/>
    </xf>
    <xf numFmtId="0" fontId="22" fillId="2" borderId="8" xfId="1">
      <alignment horizontal="left" vertical="center"/>
    </xf>
    <xf numFmtId="10" fontId="0" fillId="2" borderId="0" xfId="0" applyNumberFormat="1">
      <alignment horizontal="left" vertical="center" wrapText="1"/>
    </xf>
    <xf numFmtId="3" fontId="28" fillId="18" borderId="18" xfId="59">
      <alignment horizontal="right" vertical="center" wrapText="1"/>
    </xf>
    <xf numFmtId="169" fontId="0" fillId="2" borderId="0" xfId="0" applyNumberFormat="1">
      <alignment horizontal="left" vertical="center" wrapText="1"/>
    </xf>
    <xf numFmtId="3" fontId="30" fillId="14" borderId="24" xfId="58" applyBorder="1" applyAlignment="1">
      <alignment vertical="top" wrapText="1"/>
    </xf>
    <xf numFmtId="168" fontId="0" fillId="2" borderId="0" xfId="0" applyNumberFormat="1">
      <alignment horizontal="left" vertical="center" wrapText="1"/>
    </xf>
    <xf numFmtId="0" fontId="6" fillId="0" borderId="0" xfId="66"/>
    <xf numFmtId="3" fontId="6" fillId="0" borderId="0" xfId="66" applyNumberFormat="1"/>
    <xf numFmtId="0" fontId="6" fillId="23" borderId="0" xfId="66" applyFill="1"/>
    <xf numFmtId="0" fontId="37" fillId="0" borderId="0" xfId="66" applyFont="1"/>
    <xf numFmtId="3" fontId="30" fillId="14" borderId="21" xfId="58" applyAlignment="1">
      <alignment horizontal="centerContinuous" vertical="top"/>
    </xf>
    <xf numFmtId="3" fontId="28" fillId="18" borderId="0" xfId="59" applyBorder="1" applyAlignment="1">
      <alignment horizontal="centerContinuous" vertical="center" wrapText="1"/>
    </xf>
    <xf numFmtId="3" fontId="38" fillId="2" borderId="0" xfId="0" applyFont="1" applyAlignment="1">
      <alignment horizontal="centerContinuous" vertical="center" wrapText="1"/>
    </xf>
    <xf numFmtId="3" fontId="39" fillId="2" borderId="0" xfId="0" applyFont="1" applyAlignment="1">
      <alignment horizontal="centerContinuous" vertical="center" wrapText="1"/>
    </xf>
    <xf numFmtId="168" fontId="30" fillId="14" borderId="21" xfId="58" applyNumberFormat="1" applyAlignment="1">
      <alignment vertical="top" wrapText="1"/>
    </xf>
    <xf numFmtId="3" fontId="0" fillId="2" borderId="0" xfId="0" applyAlignment="1"/>
    <xf numFmtId="167" fontId="0" fillId="0" borderId="0" xfId="67" applyFont="1"/>
    <xf numFmtId="0" fontId="3" fillId="0" borderId="0" xfId="69"/>
    <xf numFmtId="0" fontId="3" fillId="24" borderId="0" xfId="69" applyFill="1"/>
    <xf numFmtId="0" fontId="40" fillId="25" borderId="28" xfId="69" applyFont="1" applyFill="1" applyBorder="1" applyAlignment="1">
      <alignment horizontal="center" vertical="top" wrapText="1"/>
    </xf>
    <xf numFmtId="172" fontId="0" fillId="4" borderId="0" xfId="70" applyNumberFormat="1" applyFont="1" applyFill="1"/>
    <xf numFmtId="172" fontId="3" fillId="16" borderId="0" xfId="69" applyNumberFormat="1" applyFill="1"/>
    <xf numFmtId="172" fontId="0" fillId="26" borderId="0" xfId="70" applyNumberFormat="1" applyFont="1" applyFill="1"/>
    <xf numFmtId="172" fontId="0" fillId="27" borderId="0" xfId="70" applyNumberFormat="1" applyFont="1" applyFill="1"/>
    <xf numFmtId="0" fontId="2" fillId="0" borderId="0" xfId="69" applyFont="1"/>
    <xf numFmtId="0" fontId="1" fillId="24" borderId="0" xfId="69" applyFont="1" applyFill="1"/>
    <xf numFmtId="3" fontId="36" fillId="14" borderId="23" xfId="58" applyFont="1" applyBorder="1" applyAlignment="1">
      <alignment horizontal="center" vertical="top"/>
    </xf>
    <xf numFmtId="168" fontId="28" fillId="18" borderId="18" xfId="27" applyNumberFormat="1" applyFill="1">
      <alignment horizontal="right" vertical="center" wrapText="1"/>
    </xf>
    <xf numFmtId="168" fontId="28" fillId="18" borderId="18" xfId="28" applyNumberFormat="1" applyFill="1">
      <alignment horizontal="right" vertical="center"/>
    </xf>
    <xf numFmtId="168" fontId="28" fillId="18" borderId="7" xfId="28" applyNumberFormat="1" applyFill="1" applyBorder="1">
      <alignment horizontal="right" vertical="center"/>
    </xf>
    <xf numFmtId="3" fontId="28" fillId="18" borderId="18" xfId="26" applyFill="1">
      <alignment horizontal="right" vertical="center" wrapText="1"/>
    </xf>
    <xf numFmtId="168" fontId="30" fillId="18" borderId="29" xfId="8" applyNumberFormat="1" applyFill="1" applyBorder="1">
      <alignment vertical="center"/>
    </xf>
    <xf numFmtId="3" fontId="0" fillId="2" borderId="25" xfId="25" applyFont="1" applyBorder="1" applyAlignment="1">
      <alignment horizontal="left" vertical="center" wrapText="1"/>
    </xf>
    <xf numFmtId="3" fontId="21" fillId="2" borderId="27" xfId="25" applyBorder="1" applyAlignment="1">
      <alignment horizontal="left" vertical="center" wrapText="1"/>
    </xf>
    <xf numFmtId="3" fontId="21" fillId="2" borderId="26" xfId="25" applyBorder="1" applyAlignment="1">
      <alignment horizontal="left" vertical="center" wrapText="1"/>
    </xf>
    <xf numFmtId="3" fontId="28" fillId="18" borderId="29" xfId="59" applyBorder="1" applyAlignment="1">
      <alignment horizontal="left" vertical="center" wrapText="1"/>
    </xf>
    <xf numFmtId="0" fontId="3" fillId="0" borderId="0" xfId="69" applyAlignment="1">
      <alignment horizontal="center"/>
    </xf>
  </cellXfs>
  <cellStyles count="71">
    <cellStyle name="20% - Accent1" xfId="10" builtinId="30" customBuiltin="1"/>
    <cellStyle name="20% - Accent2" xfId="14" builtinId="34" customBuiltin="1"/>
    <cellStyle name="20% - Accent3" xfId="18" builtinId="38" customBuiltin="1"/>
    <cellStyle name="20% - Accent4" xfId="22" builtinId="42" customBuiltin="1"/>
    <cellStyle name="20% - Accent5" xfId="30" builtinId="46" customBuiltin="1"/>
    <cellStyle name="20% - Accent6" xfId="34" builtinId="50" customBuiltin="1"/>
    <cellStyle name="40% - Accent1" xfId="11" builtinId="31" customBuiltin="1"/>
    <cellStyle name="40% - Accent2" xfId="15" builtinId="35" customBuiltin="1"/>
    <cellStyle name="40% - Accent3" xfId="19" builtinId="39" customBuiltin="1"/>
    <cellStyle name="40% - Accent4" xfId="23" builtinId="43" customBuiltin="1"/>
    <cellStyle name="40% - Accent5" xfId="31" builtinId="47" customBuiltin="1"/>
    <cellStyle name="40% - Accent6" xfId="35" builtinId="51" customBuiltin="1"/>
    <cellStyle name="60% - Accent1" xfId="12" builtinId="32" hidden="1" customBuiltin="1"/>
    <cellStyle name="60% - Accent2" xfId="16" builtinId="36" hidden="1" customBuiltin="1"/>
    <cellStyle name="60% - Accent3" xfId="20" builtinId="40" hidden="1" customBuiltin="1"/>
    <cellStyle name="60% - Accent4" xfId="24" builtinId="44" hidden="1" customBuiltin="1"/>
    <cellStyle name="60% - Accent5" xfId="32" builtinId="48" hidden="1" customBuiltin="1"/>
    <cellStyle name="60% - Accent6" xfId="36" builtinId="52" hidden="1" customBuiltin="1"/>
    <cellStyle name="Accent1" xfId="9" builtinId="29" customBuiltin="1"/>
    <cellStyle name="Accent2" xfId="13" builtinId="33" customBuiltin="1"/>
    <cellStyle name="Accent3" xfId="17" builtinId="37" customBuiltin="1"/>
    <cellStyle name="Accent4" xfId="21" builtinId="41" customBuiltin="1"/>
    <cellStyle name="Accent5" xfId="29" builtinId="45" hidden="1" customBuiltin="1"/>
    <cellStyle name="Accent6" xfId="33" builtinId="49" hidden="1" customBuiltin="1"/>
    <cellStyle name="Bad" xfId="44" builtinId="27" hidden="1"/>
    <cellStyle name="Calculation" xfId="6" builtinId="22" hidden="1" customBuiltin="1"/>
    <cellStyle name="Calculation - Change with Caution" xfId="27" xr:uid="{00000000-0005-0000-0000-00001A000000}"/>
    <cellStyle name="Calculation - Do not Change" xfId="26" xr:uid="{00000000-0005-0000-0000-00001B000000}"/>
    <cellStyle name="Cell not in use" xfId="41" xr:uid="{00000000-0005-0000-0000-00001C000000}"/>
    <cellStyle name="Check Cell" xfId="7" builtinId="23" customBuiltin="1"/>
    <cellStyle name="Column Header" xfId="53" xr:uid="{00000000-0005-0000-0000-00001E000000}"/>
    <cellStyle name="Comma" xfId="60" builtinId="3" hidden="1"/>
    <cellStyle name="Comma" xfId="70" builtinId="3"/>
    <cellStyle name="Comma [0]" xfId="61" builtinId="6" hidden="1"/>
    <cellStyle name="Comma 2" xfId="67" xr:uid="{FFF99796-8444-466A-8586-22461C7874EB}"/>
    <cellStyle name="Currency" xfId="62" builtinId="4" hidden="1"/>
    <cellStyle name="Currency [0]" xfId="63" builtinId="7" hidden="1"/>
    <cellStyle name="Data Table" xfId="25" xr:uid="{00000000-0005-0000-0000-00001F000000}"/>
    <cellStyle name="Description" xfId="38" xr:uid="{00000000-0005-0000-0000-000020000000}"/>
    <cellStyle name="Explanatory Text" xfId="49" builtinId="53" hidden="1"/>
    <cellStyle name="Followed Hyperlink" xfId="54" builtinId="9" customBuiltin="1"/>
    <cellStyle name="Good" xfId="43" builtinId="26" hidden="1"/>
    <cellStyle name="Heading 1" xfId="1" builtinId="16" customBuiltin="1"/>
    <cellStyle name="Heading 2" xfId="2" builtinId="17" customBuiltin="1"/>
    <cellStyle name="Heading 3" xfId="3" builtinId="18" customBuiltin="1"/>
    <cellStyle name="Heading 4" xfId="4" builtinId="19" customBuiltin="1"/>
    <cellStyle name="Hyperlink" xfId="40" builtinId="8" hidden="1"/>
    <cellStyle name="Hyperlink" xfId="50" builtinId="8" customBuiltin="1"/>
    <cellStyle name="Input" xfId="5" builtinId="20" customBuiltin="1"/>
    <cellStyle name="Link to Another File" xfId="51" xr:uid="{00000000-0005-0000-0000-00002A000000}"/>
    <cellStyle name="Link to This File" xfId="28" xr:uid="{00000000-0005-0000-0000-00002B000000}"/>
    <cellStyle name="Linked Cell" xfId="39" builtinId="24" hidden="1"/>
    <cellStyle name="Neutral" xfId="45" builtinId="28" hidden="1"/>
    <cellStyle name="Normal" xfId="0" builtinId="0" customBuiltin="1"/>
    <cellStyle name="Normal 2" xfId="65" xr:uid="{48891B91-D44F-4B87-8E61-DDACC6161A1D}"/>
    <cellStyle name="Normal 2 2" xfId="66" xr:uid="{5F985F1B-8454-4129-BFA6-98950841B80F}"/>
    <cellStyle name="Normal 3" xfId="68" xr:uid="{689B0BE9-DEF0-4475-A14D-71F206EC0624}"/>
    <cellStyle name="Normal 4" xfId="69" xr:uid="{0B196AE8-9BA0-49F4-B4FE-2C9A17089CAC}"/>
    <cellStyle name="Note" xfId="48" builtinId="10" hidden="1"/>
    <cellStyle name="Output" xfId="46" builtinId="21" hidden="1"/>
    <cellStyle name="Output to another file" xfId="37" xr:uid="{00000000-0005-0000-0000-000031000000}"/>
    <cellStyle name="Percent" xfId="64" builtinId="5" hidden="1"/>
    <cellStyle name="Row Header" xfId="52" xr:uid="{00000000-0005-0000-0000-000032000000}"/>
    <cellStyle name="Table1" xfId="56" xr:uid="{3C79BCDE-0A32-49AE-8A51-D12195ADB75D}"/>
    <cellStyle name="Table1 Header" xfId="55" xr:uid="{1959DFBF-24A6-418D-BA79-A59F5B55AC94}"/>
    <cellStyle name="Table2" xfId="57" xr:uid="{0B76F790-A530-48F9-BED7-9A160EC3A9DB}"/>
    <cellStyle name="Table3 Header" xfId="58" xr:uid="{ACF3005D-CC9D-464E-93B5-531F4507F045}"/>
    <cellStyle name="Table3 Row" xfId="59" xr:uid="{CD40172C-E5C3-4A70-9BD5-59356016CC64}"/>
    <cellStyle name="Title" xfId="42" builtinId="15" hidden="1"/>
    <cellStyle name="Total" xfId="8" builtinId="25" customBuiltin="1"/>
    <cellStyle name="Warning Text" xfId="47" builtinId="11" hidden="1"/>
  </cellStyles>
  <dxfs count="0"/>
  <tableStyles count="0" defaultTableStyle="TableStyleMedium2" defaultPivotStyle="PivotStyleLight16"/>
  <colors>
    <mruColors>
      <color rgb="FFD4F1EB"/>
      <color rgb="FF7DD4C4"/>
      <color rgb="FFA8E2D8"/>
      <color rgb="FF135C4E"/>
      <color rgb="FF1D8976"/>
      <color rgb="FFFCE4D7"/>
      <color rgb="FF858585"/>
      <color rgb="FF5C5C5C"/>
      <color rgb="FF93A1A9"/>
      <color rgb="FFD7DA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590550</xdr:colOff>
      <xdr:row>2</xdr:row>
      <xdr:rowOff>114300</xdr:rowOff>
    </xdr:from>
    <xdr:ext cx="1705768" cy="315303"/>
    <xdr:pic>
      <xdr:nvPicPr>
        <xdr:cNvPr id="2" name="Picture 5">
          <a:extLst>
            <a:ext uri="{FF2B5EF4-FFF2-40B4-BE49-F238E27FC236}">
              <a16:creationId xmlns:a16="http://schemas.microsoft.com/office/drawing/2014/main" id="{C7B2E939-0C23-41A0-BD43-F699C13475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590550" y="457200"/>
          <a:ext cx="1705768" cy="315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600075</xdr:colOff>
      <xdr:row>2</xdr:row>
      <xdr:rowOff>0</xdr:rowOff>
    </xdr:from>
    <xdr:ext cx="2124075" cy="712173"/>
    <xdr:pic>
      <xdr:nvPicPr>
        <xdr:cNvPr id="3" name="Picture 2" descr="A logo featuring a three-dimensional, crisscrossing wireframe globe on the left. To the right, the words &quot;INTERNATIONAL ALUMINIUM INSTITUTE&quot; are displayed, with &quot;INTERNATIONAL&quot; in gray and &quot;ALUMINIUM INSTITUTE&quot; in turquoise.">
          <a:extLst>
            <a:ext uri="{FF2B5EF4-FFF2-40B4-BE49-F238E27FC236}">
              <a16:creationId xmlns:a16="http://schemas.microsoft.com/office/drawing/2014/main" id="{83A460B2-55C8-4DFF-B72B-374356B240F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72325" y="342900"/>
          <a:ext cx="2124075" cy="71217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unomiacouk.sharepoint.com/sites/EunomiaDrive/Operations/Projects/Live/Coca-Cola%20Europacific%20Partners%20-%205081%20-%20CCEP%20Beverage%20Packaging%20Recycling%20Rate%20Support%202025/0.3%20Delivery/04%20Deliverables/Final%20Deliverables/Eunomia%20_CCEP%202025%20APS%20Collection%20Rate%20Final%20V3.0.xlsx" TargetMode="External"/><Relationship Id="rId2" Type="http://schemas.microsoft.com/office/2019/04/relationships/externalLinkLongPath" Target="https://eunomiacouk.sharepoint.com/sites/EunomiaDrive/Operations/Projects/Live/Coca-Cola%20Europacific%20Partners%20-%205081%20-%20CCEP%20Beverage%20Packaging%20Recycling%20Rate%20Support%202025/0.3%20Delivery/04%20Deliverables/Final%20Deliverables/Eunomia%20_CCEP%202025%20APS%20Collection%20Rate%20Final%20V3.0.xlsx?B1632C7C" TargetMode="External"/><Relationship Id="rId1" Type="http://schemas.openxmlformats.org/officeDocument/2006/relationships/externalLinkPath" Target="file:///\\B1632C7C\Eunomia%20_CCEP%202025%20APS%20Collection%20Rate%20Final%20V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uidance"/>
      <sheetName val="2025 Reporting"/>
      <sheetName val="2024 Reporting"/>
      <sheetName val="2024 APS Packaging Summary"/>
      <sheetName val="2023 Reporting"/>
      <sheetName val="2025 APS Hierarchy"/>
      <sheetName val="Stakeholder Engagement Tracker"/>
      <sheetName val="Country calculations &gt;"/>
      <sheetName val="Australia Government Source"/>
      <sheetName val="Aus Nat Database 2024"/>
      <sheetName val="AUS Paper ex C&amp;D"/>
      <sheetName val="AUS Plastics ex C&amp;D"/>
      <sheetName val="AUS Aluminium ex C&amp;D"/>
      <sheetName val="AUS Ferrous ex C&amp;D"/>
      <sheetName val="Australia APCO Summary"/>
      <sheetName val="AUS metal packaging"/>
      <sheetName val="AUS plastic packaging"/>
      <sheetName val="AUS P&amp;C packaging"/>
      <sheetName val="NZ PET"/>
      <sheetName val="NZ Glass"/>
      <sheetName val="NZ Alu Cans"/>
      <sheetName val="NZ All Aluminium"/>
      <sheetName val="NZ P&amp;C"/>
      <sheetName val="NZ Plastic Packaging"/>
      <sheetName val="INDO PET &amp; Plastic Packaging"/>
      <sheetName val="PHIL Plastic Packaging"/>
      <sheetName val="PHIL Alu"/>
      <sheetName val="PHIL P&amp;C"/>
      <sheetName val="Samoa"/>
      <sheetName val="Tonga"/>
      <sheetName val="Vanuatu"/>
      <sheetName val="2024 Country Methodolgies &gt;&gt;"/>
      <sheetName val="New Zealand Glass"/>
      <sheetName val="Philippines PET"/>
      <sheetName val="Philippines Single Glass"/>
      <sheetName val="Philippines Alu"/>
      <sheetName val="Philippines Cartons"/>
      <sheetName val="Samoa Alu"/>
      <sheetName val="PNG Alu"/>
      <sheetName val="Samoa PET"/>
      <sheetName val="Indonesia Alu"/>
      <sheetName val="Fiji Alu"/>
      <sheetName val="Reference Data &gt;&gt;"/>
      <sheetName val="NZ Plastic Expo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persons/person.xml><?xml version="1.0" encoding="utf-8"?>
<personList xmlns="http://schemas.microsoft.com/office/spreadsheetml/2018/threadedcomments" xmlns:x="http://schemas.openxmlformats.org/spreadsheetml/2006/main">
  <person displayName="Amie Walley" id="{D10934BB-E54E-44D7-8BEC-4C00911A19DC}" userId="S::amie.walley@eunomia.co.uk::c9e476e4-078d-487a-92b7-0a844752dff4" providerId="AD"/>
</personList>
</file>

<file path=xl/theme/theme1.xml><?xml version="1.0" encoding="utf-8"?>
<a:theme xmlns:a="http://schemas.openxmlformats.org/drawingml/2006/main" name="Office Theme">
  <a:themeElements>
    <a:clrScheme name="Eunomia2023">
      <a:dk1>
        <a:sysClr val="windowText" lastClr="000000"/>
      </a:dk1>
      <a:lt1>
        <a:sysClr val="window" lastClr="FFFFFF"/>
      </a:lt1>
      <a:dk2>
        <a:srgbClr val="333333"/>
      </a:dk2>
      <a:lt2>
        <a:srgbClr val="93A1A9"/>
      </a:lt2>
      <a:accent1>
        <a:srgbClr val="26B79D"/>
      </a:accent1>
      <a:accent2>
        <a:srgbClr val="EF7937"/>
      </a:accent2>
      <a:accent3>
        <a:srgbClr val="F2C536"/>
      </a:accent3>
      <a:accent4>
        <a:srgbClr val="3745C3"/>
      </a:accent4>
      <a:accent5>
        <a:srgbClr val="FF8989"/>
      </a:accent5>
      <a:accent6>
        <a:srgbClr val="64358E"/>
      </a:accent6>
      <a:hlink>
        <a:srgbClr val="3745C3"/>
      </a:hlink>
      <a:folHlink>
        <a:srgbClr val="64358E"/>
      </a:folHlink>
    </a:clrScheme>
    <a:fontScheme name="Custom 1">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6-08-26T15:26:34.52" personId="{D10934BB-E54E-44D7-8BEC-4C00911A19DC}" id="{FEDD2CEA-CF2D-42BC-B985-9B0D17153143}">
    <text>Updated 26.08</text>
  </threadedComment>
</ThreadedComments>
</file>

<file path=xl/threadedComments/threadedComment2.xml><?xml version="1.0" encoding="utf-8"?>
<ThreadedComments xmlns="http://schemas.microsoft.com/office/spreadsheetml/2018/threadedcomments" xmlns:x="http://schemas.openxmlformats.org/spreadsheetml/2006/main">
  <threadedComment ref="B2" dT="2026-08-27T06:47:15.75" personId="{D10934BB-E54E-44D7-8BEC-4C00911A19DC}" id="{4E35237D-54CF-4C7B-9CE0-2DA82FA4ABB8}" done="1">
    <text>There were somehow automatically linking to Jason’s hard drive and updated automatically when he corrected the figure for Brazil. I have hardcoded them now incase he changes anything</text>
  </threadedComment>
  <threadedComment ref="B2" dT="2026-08-27T06:47:34.75" personId="{D10934BB-E54E-44D7-8BEC-4C00911A19DC}" id="{DD72A0E7-31B1-43C9-828D-61D84B78E2A8}" parentId="{4E35237D-54CF-4C7B-9CE0-2DA82FA4ABB8}">
    <text>But the original are on my emails if needed</text>
  </threadedComment>
  <threadedComment ref="C2" dT="2026-09-04T10:53:41.53" personId="{D10934BB-E54E-44D7-8BEC-4C00911A19DC}" id="{8E4367AB-317C-4408-81FF-C834799BEE38}">
    <text>Decided with Andy to exclude glass dairy. As likely to be mostly milk and that is an ingredient, not a beverage. We also don’t have PET dairy to make the comparison fair.</text>
  </threadedComment>
  <threadedComment ref="D2" dT="2026-08-27T06:47:18.67" personId="{D10934BB-E54E-44D7-8BEC-4C00911A19DC}" id="{F75837A7-B916-4A6E-9329-2CB86CC14B5B}">
    <text>There were somehow automatically linking to Jason’s hard drive and updated automatically when he corrected the figure for Brazil. I have hardcoded them now incase he changes anything</text>
  </threadedComment>
  <threadedComment ref="E2" dT="2026-08-27T06:47:21.83" personId="{D10934BB-E54E-44D7-8BEC-4C00911A19DC}" id="{D12F8A7E-8D15-4316-BB0D-F843C6AA3B8A}">
    <text>There were somehow automatically linking to Jason’s hard drive and updated automatically when he corrected the figure for Brazil. I have hardcoded them now incase he changes anything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E634-C94B-46B5-B108-9036963C83B6}">
  <sheetPr codeName="Tabelle1">
    <tabColor theme="0"/>
  </sheetPr>
  <dimension ref="A8:H22"/>
  <sheetViews>
    <sheetView tabSelected="1" topLeftCell="A11" workbookViewId="0">
      <selection activeCell="D13" sqref="D13"/>
    </sheetView>
  </sheetViews>
  <sheetFormatPr defaultColWidth="0" defaultRowHeight="13.15" x14ac:dyDescent="0.35"/>
  <cols>
    <col min="1" max="1" width="17.19921875" customWidth="1"/>
    <col min="2" max="2" width="29.46484375" customWidth="1"/>
    <col min="3" max="8" width="17.19921875" customWidth="1"/>
    <col min="9" max="16384" width="9.19921875" hidden="1"/>
  </cols>
  <sheetData>
    <row r="8" spans="2:7" ht="30.75" x14ac:dyDescent="0.35">
      <c r="C8" s="15"/>
      <c r="D8" s="15"/>
      <c r="E8" s="15"/>
      <c r="F8" s="15"/>
      <c r="G8" s="15"/>
    </row>
    <row r="9" spans="2:7" ht="30.75" x14ac:dyDescent="0.35">
      <c r="B9" s="15" t="s">
        <v>0</v>
      </c>
      <c r="C9" s="15"/>
      <c r="D9" s="15"/>
      <c r="E9" s="15"/>
      <c r="F9" s="15"/>
      <c r="G9" s="15"/>
    </row>
    <row r="10" spans="2:7" ht="30.75" x14ac:dyDescent="0.35">
      <c r="B10" s="15"/>
      <c r="C10" s="15"/>
      <c r="D10" s="15"/>
      <c r="E10" s="15"/>
      <c r="F10" s="15"/>
      <c r="G10" s="15"/>
    </row>
    <row r="11" spans="2:7" ht="61.5" x14ac:dyDescent="0.35">
      <c r="B11" s="16" t="s">
        <v>282</v>
      </c>
      <c r="C11" s="15"/>
      <c r="D11" s="16"/>
      <c r="E11" s="15"/>
      <c r="F11" s="15"/>
      <c r="G11" s="15"/>
    </row>
    <row r="12" spans="2:7" ht="31.15" thickBot="1" x14ac:dyDescent="0.4">
      <c r="B12" s="3" t="s">
        <v>1</v>
      </c>
      <c r="C12" s="15"/>
      <c r="D12" s="15"/>
      <c r="E12" s="15"/>
      <c r="F12" s="15"/>
      <c r="G12" s="15"/>
    </row>
    <row r="13" spans="2:7" ht="31.15" thickTop="1" x14ac:dyDescent="0.35">
      <c r="B13" s="15"/>
      <c r="C13" s="15"/>
      <c r="D13" s="15"/>
      <c r="E13" s="15"/>
      <c r="F13" s="15"/>
      <c r="G13" s="15"/>
    </row>
    <row r="14" spans="2:7" ht="105" x14ac:dyDescent="0.35">
      <c r="B14" s="14" t="s">
        <v>277</v>
      </c>
      <c r="C14" s="14"/>
      <c r="D14" s="14"/>
      <c r="E14" s="14"/>
      <c r="F14" s="14"/>
      <c r="G14" s="14"/>
    </row>
    <row r="16" spans="2:7" ht="15" thickBot="1" x14ac:dyDescent="0.4">
      <c r="B16" s="3" t="s">
        <v>2</v>
      </c>
    </row>
    <row r="17" spans="2:7" ht="13.5" thickTop="1" x14ac:dyDescent="0.35"/>
    <row r="18" spans="2:7" x14ac:dyDescent="0.35">
      <c r="B18" s="1" t="s">
        <v>3</v>
      </c>
      <c r="C18" s="13" t="s">
        <v>4</v>
      </c>
      <c r="D18" s="13"/>
      <c r="E18" s="13"/>
      <c r="F18" s="13"/>
      <c r="G18" s="13"/>
    </row>
    <row r="19" spans="2:7" ht="75.75" customHeight="1" x14ac:dyDescent="0.35">
      <c r="B19" s="5" t="s">
        <v>5</v>
      </c>
      <c r="C19" s="35" t="s">
        <v>6</v>
      </c>
      <c r="D19" s="36"/>
      <c r="E19" s="36"/>
      <c r="F19" s="36"/>
      <c r="G19" s="37"/>
    </row>
    <row r="20" spans="2:7" ht="75.75" customHeight="1" x14ac:dyDescent="0.35">
      <c r="B20" s="5" t="s">
        <v>7</v>
      </c>
      <c r="C20" s="35" t="s">
        <v>8</v>
      </c>
      <c r="D20" s="36"/>
      <c r="E20" s="36"/>
      <c r="F20" s="36"/>
      <c r="G20" s="37"/>
    </row>
    <row r="21" spans="2:7" ht="75.75" customHeight="1" x14ac:dyDescent="0.35">
      <c r="B21" s="5" t="s">
        <v>9</v>
      </c>
      <c r="C21" s="35" t="s">
        <v>10</v>
      </c>
      <c r="D21" s="36"/>
      <c r="E21" s="36"/>
      <c r="F21" s="36"/>
      <c r="G21" s="37"/>
    </row>
    <row r="22" spans="2:7" ht="12.75" customHeight="1" x14ac:dyDescent="0.35"/>
  </sheetData>
  <mergeCells count="3">
    <mergeCell ref="C19:G19"/>
    <mergeCell ref="C20:G20"/>
    <mergeCell ref="C21:G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59D31-FCCD-4D0A-AEB2-F983CADB57CF}">
  <sheetPr codeName="Tabelle6">
    <tabColor rgb="FFFFC000"/>
  </sheetPr>
  <dimension ref="A3:I56"/>
  <sheetViews>
    <sheetView zoomScaleNormal="100" workbookViewId="0">
      <pane xSplit="2" ySplit="4" topLeftCell="C24" activePane="bottomRight" state="frozen"/>
      <selection pane="topRight" activeCell="C1" sqref="C1"/>
      <selection pane="bottomLeft" activeCell="A11" sqref="A11"/>
      <selection pane="bottomRight" activeCell="D42" sqref="D42"/>
    </sheetView>
  </sheetViews>
  <sheetFormatPr defaultColWidth="8.73046875" defaultRowHeight="13.15" x14ac:dyDescent="0.35"/>
  <cols>
    <col min="1" max="1" width="10.53125" customWidth="1"/>
    <col min="2" max="2" width="15.53125" customWidth="1"/>
    <col min="3" max="4" width="21.796875" customWidth="1"/>
    <col min="5" max="5" width="36.46484375" customWidth="1"/>
    <col min="6" max="6" width="10.46484375" customWidth="1"/>
    <col min="7" max="7" width="14.796875" customWidth="1"/>
    <col min="8" max="8" width="21.796875" customWidth="1"/>
    <col min="9" max="9" width="21.796875" style="8" customWidth="1"/>
    <col min="10" max="10" width="33.796875" customWidth="1"/>
    <col min="11" max="11" width="27.19921875" customWidth="1"/>
    <col min="12" max="12" width="24.796875" customWidth="1"/>
  </cols>
  <sheetData>
    <row r="3" spans="1:9" ht="24.4" x14ac:dyDescent="0.35">
      <c r="D3" s="29" t="s">
        <v>5</v>
      </c>
    </row>
    <row r="4" spans="1:9" ht="67.05" customHeight="1" x14ac:dyDescent="0.35">
      <c r="B4" s="2" t="s">
        <v>19</v>
      </c>
      <c r="C4" s="2" t="s">
        <v>65</v>
      </c>
      <c r="D4" s="2" t="s">
        <v>66</v>
      </c>
      <c r="I4"/>
    </row>
    <row r="5" spans="1:9" ht="25.05" customHeight="1" x14ac:dyDescent="0.35">
      <c r="B5" s="5" t="s">
        <v>68</v>
      </c>
      <c r="C5" s="5" t="s">
        <v>69</v>
      </c>
      <c r="D5" s="30">
        <v>0.56927005124100671</v>
      </c>
      <c r="I5"/>
    </row>
    <row r="6" spans="1:9" ht="25.05" customHeight="1" x14ac:dyDescent="0.35">
      <c r="B6" s="5" t="s">
        <v>72</v>
      </c>
      <c r="C6" s="5" t="s">
        <v>29</v>
      </c>
      <c r="D6" s="31">
        <v>0.79</v>
      </c>
      <c r="I6"/>
    </row>
    <row r="7" spans="1:9" ht="25.05" customHeight="1" x14ac:dyDescent="0.35">
      <c r="B7" s="5" t="s">
        <v>34</v>
      </c>
      <c r="C7" s="5" t="s">
        <v>32</v>
      </c>
      <c r="D7" s="31">
        <v>0.64</v>
      </c>
      <c r="I7"/>
    </row>
    <row r="8" spans="1:9" ht="25.05" customHeight="1" x14ac:dyDescent="0.35">
      <c r="A8" s="4"/>
      <c r="B8" s="5" t="s">
        <v>20</v>
      </c>
      <c r="C8" s="5" t="s">
        <v>29</v>
      </c>
      <c r="D8" s="31">
        <v>0.97099999999999997</v>
      </c>
      <c r="I8"/>
    </row>
    <row r="9" spans="1:9" ht="25.05" customHeight="1" x14ac:dyDescent="0.35">
      <c r="B9" s="5" t="s">
        <v>73</v>
      </c>
      <c r="C9" s="5" t="s">
        <v>32</v>
      </c>
      <c r="D9" s="31">
        <v>0.9</v>
      </c>
      <c r="I9"/>
    </row>
    <row r="10" spans="1:9" ht="25.05" customHeight="1" x14ac:dyDescent="0.35">
      <c r="B10" s="5" t="s">
        <v>27</v>
      </c>
      <c r="C10" s="5" t="s">
        <v>26</v>
      </c>
      <c r="D10" s="31">
        <v>0.73</v>
      </c>
      <c r="I10"/>
    </row>
    <row r="11" spans="1:9" ht="25.05" customHeight="1" x14ac:dyDescent="0.35">
      <c r="B11" s="5" t="s">
        <v>28</v>
      </c>
      <c r="C11" s="5" t="s">
        <v>29</v>
      </c>
      <c r="D11" s="30">
        <v>0.36</v>
      </c>
      <c r="I11"/>
    </row>
    <row r="12" spans="1:9" ht="25.05" customHeight="1" x14ac:dyDescent="0.35">
      <c r="A12" s="4"/>
      <c r="B12" s="5" t="s">
        <v>16</v>
      </c>
      <c r="C12" s="5" t="s">
        <v>32</v>
      </c>
      <c r="D12" s="30">
        <v>0.98</v>
      </c>
      <c r="I12"/>
    </row>
    <row r="13" spans="1:9" ht="25.05" customHeight="1" x14ac:dyDescent="0.35">
      <c r="B13" s="5" t="s">
        <v>74</v>
      </c>
      <c r="C13" s="5" t="s">
        <v>29</v>
      </c>
      <c r="D13" s="30">
        <v>0.87000000000000011</v>
      </c>
      <c r="I13"/>
    </row>
    <row r="14" spans="1:9" ht="25.05" customHeight="1" x14ac:dyDescent="0.35">
      <c r="B14" s="5" t="s">
        <v>75</v>
      </c>
      <c r="C14" s="5" t="s">
        <v>69</v>
      </c>
      <c r="D14" s="31">
        <v>0.75</v>
      </c>
      <c r="I14"/>
    </row>
    <row r="15" spans="1:9" ht="25.05" customHeight="1" x14ac:dyDescent="0.35">
      <c r="B15" s="5" t="s">
        <v>76</v>
      </c>
      <c r="C15" s="5" t="s">
        <v>77</v>
      </c>
      <c r="D15" s="30">
        <v>0.72</v>
      </c>
      <c r="I15"/>
    </row>
    <row r="16" spans="1:9" ht="25.05" customHeight="1" x14ac:dyDescent="0.35">
      <c r="A16" s="4"/>
      <c r="B16" s="5" t="s">
        <v>15</v>
      </c>
      <c r="C16" s="5" t="s">
        <v>25</v>
      </c>
      <c r="D16" s="31">
        <v>0.76300000000000001</v>
      </c>
      <c r="I16"/>
    </row>
    <row r="17" spans="1:9" ht="25.05" customHeight="1" x14ac:dyDescent="0.35">
      <c r="B17" s="5" t="s">
        <v>30</v>
      </c>
      <c r="C17" s="5" t="s">
        <v>31</v>
      </c>
      <c r="D17" s="30">
        <v>0.83902443881488187</v>
      </c>
      <c r="I17"/>
    </row>
    <row r="18" spans="1:9" ht="25.05" customHeight="1" x14ac:dyDescent="0.35">
      <c r="B18" s="5" t="s">
        <v>78</v>
      </c>
      <c r="C18" s="5" t="s">
        <v>32</v>
      </c>
      <c r="D18" s="30">
        <v>0.93835412691477715</v>
      </c>
      <c r="I18"/>
    </row>
    <row r="19" spans="1:9" ht="25.05" customHeight="1" x14ac:dyDescent="0.35">
      <c r="B19" s="5" t="s">
        <v>79</v>
      </c>
      <c r="C19" s="5" t="s">
        <v>69</v>
      </c>
      <c r="D19" s="30">
        <v>0.56927005124100671</v>
      </c>
      <c r="I19"/>
    </row>
    <row r="20" spans="1:9" ht="25.05" customHeight="1" x14ac:dyDescent="0.35">
      <c r="B20" s="5" t="s">
        <v>80</v>
      </c>
      <c r="C20" s="5" t="s">
        <v>69</v>
      </c>
      <c r="D20" s="30">
        <v>0.56927005124100671</v>
      </c>
      <c r="I20"/>
    </row>
    <row r="21" spans="1:9" ht="25.05" customHeight="1" x14ac:dyDescent="0.35">
      <c r="B21" s="5" t="s">
        <v>81</v>
      </c>
      <c r="C21" s="5" t="s">
        <v>69</v>
      </c>
      <c r="D21" s="30">
        <v>0.68</v>
      </c>
      <c r="I21"/>
    </row>
    <row r="22" spans="1:9" ht="25.05" customHeight="1" x14ac:dyDescent="0.35">
      <c r="A22" s="4"/>
      <c r="B22" s="5" t="s">
        <v>21</v>
      </c>
      <c r="C22" s="5" t="s">
        <v>32</v>
      </c>
      <c r="D22" s="32">
        <v>0.94699999999999995</v>
      </c>
      <c r="I22"/>
    </row>
    <row r="23" spans="1:9" ht="25.05" customHeight="1" x14ac:dyDescent="0.35">
      <c r="B23" s="5" t="s">
        <v>82</v>
      </c>
      <c r="C23" s="5" t="s">
        <v>25</v>
      </c>
      <c r="D23" s="30">
        <v>0.73361797002920659</v>
      </c>
      <c r="I23"/>
    </row>
    <row r="24" spans="1:9" ht="25.05" customHeight="1" x14ac:dyDescent="0.35">
      <c r="B24" s="5" t="s">
        <v>83</v>
      </c>
      <c r="C24" s="5" t="s">
        <v>32</v>
      </c>
      <c r="D24" s="30">
        <v>0.94532926587118193</v>
      </c>
      <c r="I24"/>
    </row>
    <row r="25" spans="1:9" ht="25.05" customHeight="1" x14ac:dyDescent="0.35">
      <c r="B25" s="5" t="s">
        <v>63</v>
      </c>
      <c r="C25" s="5" t="s">
        <v>29</v>
      </c>
      <c r="D25" s="30">
        <v>0.95662150189754591</v>
      </c>
      <c r="I25"/>
    </row>
    <row r="26" spans="1:9" ht="25.05" customHeight="1" x14ac:dyDescent="0.35">
      <c r="B26" s="5" t="s">
        <v>84</v>
      </c>
      <c r="C26" s="5" t="s">
        <v>77</v>
      </c>
      <c r="D26" s="30">
        <v>0.72</v>
      </c>
      <c r="I26"/>
    </row>
    <row r="27" spans="1:9" ht="25.05" customHeight="1" x14ac:dyDescent="0.35">
      <c r="B27" s="5" t="s">
        <v>33</v>
      </c>
      <c r="C27" s="5" t="s">
        <v>31</v>
      </c>
      <c r="D27" s="30">
        <v>0.85</v>
      </c>
      <c r="I27"/>
    </row>
    <row r="28" spans="1:9" ht="25.05" customHeight="1" x14ac:dyDescent="0.35">
      <c r="B28" s="5" t="s">
        <v>85</v>
      </c>
      <c r="C28" s="5" t="s">
        <v>29</v>
      </c>
      <c r="D28" s="30">
        <v>0.94618175457350462</v>
      </c>
      <c r="I28"/>
    </row>
    <row r="29" spans="1:9" ht="25.05" customHeight="1" x14ac:dyDescent="0.35">
      <c r="B29" s="5" t="s">
        <v>86</v>
      </c>
      <c r="C29" s="5" t="s">
        <v>32</v>
      </c>
      <c r="D29" s="30">
        <v>0.94532926587118182</v>
      </c>
      <c r="I29"/>
    </row>
    <row r="30" spans="1:9" ht="25.05" customHeight="1" x14ac:dyDescent="0.35">
      <c r="B30" s="5" t="s">
        <v>87</v>
      </c>
      <c r="C30" s="5" t="s">
        <v>25</v>
      </c>
      <c r="D30" s="30">
        <v>0.77048588588875766</v>
      </c>
      <c r="I30"/>
    </row>
    <row r="31" spans="1:9" ht="25.05" customHeight="1" x14ac:dyDescent="0.35">
      <c r="B31" s="5" t="s">
        <v>88</v>
      </c>
      <c r="C31" s="5" t="s">
        <v>69</v>
      </c>
      <c r="D31" s="30">
        <v>0.51</v>
      </c>
      <c r="I31"/>
    </row>
    <row r="32" spans="1:9" ht="25.05" customHeight="1" x14ac:dyDescent="0.35">
      <c r="B32" s="5" t="s">
        <v>22</v>
      </c>
      <c r="C32" s="5" t="s">
        <v>77</v>
      </c>
      <c r="D32" s="31">
        <v>0.60606060606060608</v>
      </c>
      <c r="I32"/>
    </row>
    <row r="33" spans="1:9" ht="25.05" customHeight="1" x14ac:dyDescent="0.35">
      <c r="B33" s="5" t="s">
        <v>89</v>
      </c>
      <c r="C33" s="5" t="s">
        <v>32</v>
      </c>
      <c r="D33" s="30">
        <v>0.84</v>
      </c>
      <c r="I33"/>
    </row>
    <row r="34" spans="1:9" ht="25.05" customHeight="1" x14ac:dyDescent="0.35">
      <c r="B34" s="5" t="s">
        <v>90</v>
      </c>
      <c r="C34" s="5" t="s">
        <v>32</v>
      </c>
      <c r="D34" s="30">
        <v>0.80901018018319537</v>
      </c>
      <c r="I34"/>
    </row>
    <row r="35" spans="1:9" ht="25.05" customHeight="1" x14ac:dyDescent="0.35">
      <c r="B35" s="5" t="s">
        <v>91</v>
      </c>
      <c r="C35" s="5" t="s">
        <v>32</v>
      </c>
      <c r="D35" s="31">
        <v>0.86</v>
      </c>
      <c r="I35"/>
    </row>
    <row r="36" spans="1:9" ht="25.05" customHeight="1" x14ac:dyDescent="0.35">
      <c r="B36" s="5" t="s">
        <v>102</v>
      </c>
      <c r="C36" s="5" t="s">
        <v>25</v>
      </c>
      <c r="D36" s="30">
        <v>0.54030322747949133</v>
      </c>
      <c r="I36"/>
    </row>
    <row r="37" spans="1:9" ht="25.05" customHeight="1" x14ac:dyDescent="0.35">
      <c r="B37" s="5" t="s">
        <v>93</v>
      </c>
      <c r="C37" s="5" t="s">
        <v>69</v>
      </c>
      <c r="D37" s="31">
        <v>0.33</v>
      </c>
      <c r="I37"/>
    </row>
    <row r="38" spans="1:9" ht="25.05" customHeight="1" x14ac:dyDescent="0.35">
      <c r="A38" s="4"/>
      <c r="B38" s="5" t="s">
        <v>94</v>
      </c>
      <c r="C38" s="5" t="s">
        <v>26</v>
      </c>
      <c r="D38" s="31">
        <v>0.43</v>
      </c>
      <c r="I38"/>
    </row>
    <row r="39" spans="1:9" ht="25.05" customHeight="1" x14ac:dyDescent="0.35">
      <c r="B39" s="5" t="s">
        <v>95</v>
      </c>
      <c r="C39" s="5" t="s">
        <v>32</v>
      </c>
      <c r="D39" s="31">
        <v>0.77</v>
      </c>
      <c r="I39"/>
    </row>
    <row r="41" spans="1:9" x14ac:dyDescent="0.35">
      <c r="B41" s="7" t="s">
        <v>96</v>
      </c>
    </row>
    <row r="42" spans="1:9" ht="48.75" customHeight="1" x14ac:dyDescent="0.35">
      <c r="B42" s="38" t="s">
        <v>97</v>
      </c>
      <c r="C42" s="38"/>
      <c r="D42" s="34">
        <v>0.75654892760647241</v>
      </c>
      <c r="I42"/>
    </row>
    <row r="43" spans="1:9" ht="48.75" customHeight="1" x14ac:dyDescent="0.35">
      <c r="B43" s="38" t="s">
        <v>98</v>
      </c>
      <c r="C43" s="38"/>
      <c r="D43" s="34">
        <v>0.75547374477499873</v>
      </c>
      <c r="I43"/>
    </row>
    <row r="45" spans="1:9" x14ac:dyDescent="0.35">
      <c r="D45" s="4"/>
    </row>
    <row r="46" spans="1:9" x14ac:dyDescent="0.35">
      <c r="D46" s="6"/>
    </row>
    <row r="49" spans="2:9" ht="25.5" x14ac:dyDescent="0.35">
      <c r="B49" s="2" t="s">
        <v>99</v>
      </c>
      <c r="C49" s="2" t="s">
        <v>100</v>
      </c>
      <c r="D49" s="2" t="s">
        <v>101</v>
      </c>
      <c r="I49"/>
    </row>
    <row r="50" spans="2:9" ht="26.25" x14ac:dyDescent="0.35">
      <c r="B50" s="5" t="s">
        <v>69</v>
      </c>
      <c r="C50" s="33">
        <v>4</v>
      </c>
      <c r="D50" s="30">
        <v>0.56927005124100671</v>
      </c>
      <c r="I50"/>
    </row>
    <row r="51" spans="2:9" ht="26.25" x14ac:dyDescent="0.35">
      <c r="B51" s="5" t="s">
        <v>29</v>
      </c>
      <c r="C51" s="33">
        <v>5</v>
      </c>
      <c r="D51" s="30">
        <v>0.94069575049240239</v>
      </c>
      <c r="I51"/>
    </row>
    <row r="52" spans="2:9" ht="26.25" x14ac:dyDescent="0.35">
      <c r="B52" s="5" t="s">
        <v>32</v>
      </c>
      <c r="C52" s="33">
        <v>8</v>
      </c>
      <c r="D52" s="30">
        <v>0.94187577967274771</v>
      </c>
      <c r="I52"/>
    </row>
    <row r="53" spans="2:9" x14ac:dyDescent="0.35">
      <c r="B53" s="5" t="s">
        <v>26</v>
      </c>
      <c r="C53" s="33">
        <v>2</v>
      </c>
      <c r="D53" s="30">
        <v>0.45324468208869539</v>
      </c>
      <c r="I53"/>
    </row>
    <row r="54" spans="2:9" ht="26.25" x14ac:dyDescent="0.35">
      <c r="B54" s="5" t="s">
        <v>77</v>
      </c>
      <c r="C54" s="33">
        <v>1</v>
      </c>
      <c r="D54" s="30">
        <v>0.60606060606060608</v>
      </c>
      <c r="I54"/>
    </row>
    <row r="55" spans="2:9" x14ac:dyDescent="0.35">
      <c r="B55" s="5" t="s">
        <v>31</v>
      </c>
      <c r="C55" s="33">
        <v>1</v>
      </c>
      <c r="D55" s="30">
        <v>0.83902443881488187</v>
      </c>
      <c r="I55"/>
    </row>
    <row r="56" spans="2:9" ht="26.25" x14ac:dyDescent="0.35">
      <c r="B56" s="5" t="s">
        <v>25</v>
      </c>
      <c r="C56" s="33">
        <v>3</v>
      </c>
      <c r="D56" s="30">
        <v>0.75444710475185595</v>
      </c>
      <c r="I56"/>
    </row>
  </sheetData>
  <mergeCells count="2">
    <mergeCell ref="B42:C42"/>
    <mergeCell ref="B43:C4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FA196-E22B-43E5-8CAA-AD1976BD9E27}">
  <sheetPr codeName="Tabelle7">
    <tabColor rgb="FFFFC000"/>
  </sheetPr>
  <dimension ref="A2:I56"/>
  <sheetViews>
    <sheetView zoomScaleNormal="100" workbookViewId="0">
      <pane xSplit="2" ySplit="4" topLeftCell="C18" activePane="bottomRight" state="frozen"/>
      <selection pane="topRight" activeCell="C1" sqref="C1"/>
      <selection pane="bottomLeft" activeCell="A11" sqref="A11"/>
      <selection pane="bottomRight" activeCell="G12" sqref="G12"/>
    </sheetView>
  </sheetViews>
  <sheetFormatPr defaultColWidth="8.73046875" defaultRowHeight="13.15" x14ac:dyDescent="0.35"/>
  <cols>
    <col min="2" max="2" width="15.53125" customWidth="1"/>
    <col min="3" max="4" width="21.796875" customWidth="1"/>
    <col min="5" max="5" width="10.46484375" customWidth="1"/>
    <col min="6" max="6" width="12.19921875" customWidth="1"/>
    <col min="7" max="7" width="21.796875" customWidth="1"/>
    <col min="8" max="8" width="21.796875" style="8" customWidth="1"/>
    <col min="9" max="9" width="25.53125" style="8" customWidth="1"/>
    <col min="10" max="10" width="26.46484375" customWidth="1"/>
    <col min="11" max="11" width="27.19921875" customWidth="1"/>
  </cols>
  <sheetData>
    <row r="2" spans="1:9" x14ac:dyDescent="0.35">
      <c r="I2"/>
    </row>
    <row r="3" spans="1:9" ht="24.4" x14ac:dyDescent="0.35">
      <c r="D3" s="29" t="s">
        <v>7</v>
      </c>
    </row>
    <row r="4" spans="1:9" ht="58.05" customHeight="1" x14ac:dyDescent="0.35">
      <c r="B4" s="2" t="s">
        <v>19</v>
      </c>
      <c r="C4" s="2" t="s">
        <v>65</v>
      </c>
      <c r="D4" s="17" t="s">
        <v>67</v>
      </c>
      <c r="H4"/>
      <c r="I4"/>
    </row>
    <row r="5" spans="1:9" ht="25.05" customHeight="1" x14ac:dyDescent="0.35">
      <c r="B5" s="5" t="s">
        <v>68</v>
      </c>
      <c r="C5" s="5" t="s">
        <v>69</v>
      </c>
      <c r="D5" s="30">
        <v>0.29831398177636237</v>
      </c>
      <c r="H5"/>
      <c r="I5"/>
    </row>
    <row r="6" spans="1:9" ht="25.05" customHeight="1" x14ac:dyDescent="0.35">
      <c r="B6" s="5" t="s">
        <v>72</v>
      </c>
      <c r="C6" s="5" t="s">
        <v>29</v>
      </c>
      <c r="D6" s="30">
        <v>0.3224020372679256</v>
      </c>
      <c r="H6"/>
      <c r="I6"/>
    </row>
    <row r="7" spans="1:9" ht="25.05" customHeight="1" x14ac:dyDescent="0.35">
      <c r="B7" s="5" t="s">
        <v>34</v>
      </c>
      <c r="C7" s="5" t="s">
        <v>32</v>
      </c>
      <c r="D7" s="31">
        <v>0.8</v>
      </c>
      <c r="H7"/>
      <c r="I7"/>
    </row>
    <row r="8" spans="1:9" ht="25.05" customHeight="1" x14ac:dyDescent="0.35">
      <c r="A8" s="4"/>
      <c r="B8" s="5" t="s">
        <v>20</v>
      </c>
      <c r="C8" s="5" t="s">
        <v>29</v>
      </c>
      <c r="D8" s="31">
        <v>0.25</v>
      </c>
      <c r="H8"/>
      <c r="I8"/>
    </row>
    <row r="9" spans="1:9" ht="25.05" customHeight="1" x14ac:dyDescent="0.35">
      <c r="B9" s="5" t="s">
        <v>73</v>
      </c>
      <c r="C9" s="5" t="s">
        <v>32</v>
      </c>
      <c r="D9" s="30">
        <v>0.57213731075910745</v>
      </c>
      <c r="H9"/>
      <c r="I9"/>
    </row>
    <row r="10" spans="1:9" ht="25.05" customHeight="1" x14ac:dyDescent="0.35">
      <c r="B10" s="5" t="s">
        <v>27</v>
      </c>
      <c r="C10" s="5" t="s">
        <v>26</v>
      </c>
      <c r="D10" s="31">
        <v>0.83</v>
      </c>
      <c r="H10"/>
      <c r="I10"/>
    </row>
    <row r="11" spans="1:9" ht="25.05" customHeight="1" x14ac:dyDescent="0.35">
      <c r="B11" s="5" t="s">
        <v>28</v>
      </c>
      <c r="C11" s="5" t="s">
        <v>29</v>
      </c>
      <c r="D11" s="30">
        <v>0.23287736641896675</v>
      </c>
      <c r="H11"/>
      <c r="I11"/>
    </row>
    <row r="12" spans="1:9" ht="25.05" customHeight="1" x14ac:dyDescent="0.35">
      <c r="A12" s="4"/>
      <c r="B12" s="5" t="s">
        <v>16</v>
      </c>
      <c r="C12" s="5" t="s">
        <v>32</v>
      </c>
      <c r="D12" s="30">
        <v>0.33680610845718328</v>
      </c>
      <c r="H12"/>
      <c r="I12"/>
    </row>
    <row r="13" spans="1:9" ht="25.05" customHeight="1" x14ac:dyDescent="0.35">
      <c r="B13" s="5" t="s">
        <v>74</v>
      </c>
      <c r="C13" s="5" t="s">
        <v>29</v>
      </c>
      <c r="D13" s="30">
        <v>0.40897884598372258</v>
      </c>
      <c r="H13"/>
      <c r="I13"/>
    </row>
    <row r="14" spans="1:9" ht="25.05" customHeight="1" x14ac:dyDescent="0.35">
      <c r="B14" s="5" t="s">
        <v>75</v>
      </c>
      <c r="C14" s="5" t="s">
        <v>69</v>
      </c>
      <c r="D14" s="30">
        <v>0.39884900104148291</v>
      </c>
      <c r="H14"/>
      <c r="I14"/>
    </row>
    <row r="15" spans="1:9" ht="25.05" customHeight="1" x14ac:dyDescent="0.35">
      <c r="B15" s="5" t="s">
        <v>76</v>
      </c>
      <c r="C15" s="5" t="s">
        <v>77</v>
      </c>
      <c r="D15" s="30">
        <v>0.30290010741138562</v>
      </c>
      <c r="H15"/>
      <c r="I15"/>
    </row>
    <row r="16" spans="1:9" ht="25.05" customHeight="1" x14ac:dyDescent="0.35">
      <c r="A16" s="4"/>
      <c r="B16" s="5" t="s">
        <v>15</v>
      </c>
      <c r="C16" s="5" t="s">
        <v>25</v>
      </c>
      <c r="D16" s="30">
        <v>0.76167043867398232</v>
      </c>
      <c r="H16"/>
      <c r="I16"/>
    </row>
    <row r="17" spans="1:9" ht="25.05" customHeight="1" x14ac:dyDescent="0.35">
      <c r="A17" s="4"/>
      <c r="B17" s="5" t="s">
        <v>30</v>
      </c>
      <c r="C17" s="5" t="s">
        <v>31</v>
      </c>
      <c r="D17" s="30">
        <v>0.57738190021231417</v>
      </c>
      <c r="H17"/>
      <c r="I17"/>
    </row>
    <row r="18" spans="1:9" ht="25.05" customHeight="1" x14ac:dyDescent="0.35">
      <c r="B18" s="5" t="s">
        <v>78</v>
      </c>
      <c r="C18" s="5" t="s">
        <v>32</v>
      </c>
      <c r="D18" s="30">
        <v>0.55112129397845533</v>
      </c>
      <c r="H18"/>
      <c r="I18"/>
    </row>
    <row r="19" spans="1:9" ht="25.05" customHeight="1" x14ac:dyDescent="0.35">
      <c r="B19" s="5" t="s">
        <v>79</v>
      </c>
      <c r="C19" s="5" t="s">
        <v>69</v>
      </c>
      <c r="D19" s="30">
        <v>0.39884900104148285</v>
      </c>
      <c r="H19"/>
      <c r="I19"/>
    </row>
    <row r="20" spans="1:9" ht="25.05" customHeight="1" x14ac:dyDescent="0.35">
      <c r="B20" s="5" t="s">
        <v>80</v>
      </c>
      <c r="C20" s="5" t="s">
        <v>69</v>
      </c>
      <c r="D20" s="30">
        <v>0.39884900104148285</v>
      </c>
      <c r="H20"/>
      <c r="I20"/>
    </row>
    <row r="21" spans="1:9" ht="25.05" customHeight="1" x14ac:dyDescent="0.35">
      <c r="B21" s="5" t="s">
        <v>81</v>
      </c>
      <c r="C21" s="5" t="s">
        <v>69</v>
      </c>
      <c r="D21" s="30">
        <v>0.65436615357395622</v>
      </c>
      <c r="H21"/>
      <c r="I21"/>
    </row>
    <row r="22" spans="1:9" ht="25.05" customHeight="1" x14ac:dyDescent="0.35">
      <c r="B22" s="5" t="s">
        <v>21</v>
      </c>
      <c r="C22" s="5" t="s">
        <v>32</v>
      </c>
      <c r="D22" s="31">
        <v>0.77200000000000002</v>
      </c>
      <c r="H22"/>
      <c r="I22"/>
    </row>
    <row r="23" spans="1:9" ht="25.05" customHeight="1" x14ac:dyDescent="0.35">
      <c r="B23" s="5" t="s">
        <v>82</v>
      </c>
      <c r="C23" s="5" t="s">
        <v>25</v>
      </c>
      <c r="D23" s="30">
        <v>0.55297883835655892</v>
      </c>
      <c r="H23"/>
      <c r="I23"/>
    </row>
    <row r="24" spans="1:9" ht="25.05" customHeight="1" x14ac:dyDescent="0.35">
      <c r="B24" s="5" t="s">
        <v>83</v>
      </c>
      <c r="C24" s="5" t="s">
        <v>32</v>
      </c>
      <c r="D24" s="30">
        <v>9.6230316702052371E-2</v>
      </c>
      <c r="H24"/>
      <c r="I24"/>
    </row>
    <row r="25" spans="1:9" ht="25.05" customHeight="1" x14ac:dyDescent="0.35">
      <c r="B25" s="5" t="s">
        <v>63</v>
      </c>
      <c r="C25" s="5" t="s">
        <v>29</v>
      </c>
      <c r="D25" s="30">
        <v>0.1098951528037708</v>
      </c>
      <c r="H25"/>
      <c r="I25"/>
    </row>
    <row r="26" spans="1:9" ht="25.05" customHeight="1" x14ac:dyDescent="0.35">
      <c r="B26" s="5" t="s">
        <v>84</v>
      </c>
      <c r="C26" s="5" t="s">
        <v>77</v>
      </c>
      <c r="D26" s="30">
        <v>3.057203885372151</v>
      </c>
      <c r="H26"/>
      <c r="I26"/>
    </row>
    <row r="27" spans="1:9" ht="25.05" customHeight="1" x14ac:dyDescent="0.35">
      <c r="B27" s="5" t="s">
        <v>33</v>
      </c>
      <c r="C27" s="5" t="s">
        <v>31</v>
      </c>
      <c r="D27" s="30">
        <v>0.57738190021231428</v>
      </c>
      <c r="H27"/>
      <c r="I27"/>
    </row>
    <row r="28" spans="1:9" ht="25.05" customHeight="1" x14ac:dyDescent="0.35">
      <c r="B28" s="5" t="s">
        <v>85</v>
      </c>
      <c r="C28" s="5" t="s">
        <v>29</v>
      </c>
      <c r="D28" s="31">
        <v>0.82429189007448711</v>
      </c>
      <c r="H28"/>
      <c r="I28"/>
    </row>
    <row r="29" spans="1:9" ht="25.05" customHeight="1" x14ac:dyDescent="0.35">
      <c r="B29" s="5" t="s">
        <v>86</v>
      </c>
      <c r="C29" s="5" t="s">
        <v>32</v>
      </c>
      <c r="D29" s="30">
        <v>0.38492126680820954</v>
      </c>
      <c r="H29"/>
      <c r="I29"/>
    </row>
    <row r="30" spans="1:9" ht="25.05" customHeight="1" x14ac:dyDescent="0.35">
      <c r="B30" s="5" t="s">
        <v>87</v>
      </c>
      <c r="C30" s="5" t="s">
        <v>25</v>
      </c>
      <c r="D30" s="30">
        <v>0.18067979002624671</v>
      </c>
      <c r="H30"/>
      <c r="I30"/>
    </row>
    <row r="31" spans="1:9" ht="25.05" customHeight="1" x14ac:dyDescent="0.35">
      <c r="B31" s="5" t="s">
        <v>88</v>
      </c>
      <c r="C31" s="5" t="s">
        <v>69</v>
      </c>
      <c r="D31" s="30">
        <v>0.14434547505307857</v>
      </c>
      <c r="H31"/>
      <c r="I31"/>
    </row>
    <row r="32" spans="1:9" ht="25.05" customHeight="1" x14ac:dyDescent="0.35">
      <c r="B32" s="5" t="s">
        <v>22</v>
      </c>
      <c r="C32" s="5" t="s">
        <v>77</v>
      </c>
      <c r="D32" s="31">
        <v>0.30290010741138562</v>
      </c>
      <c r="H32"/>
      <c r="I32"/>
    </row>
    <row r="33" spans="1:9" ht="25.05" customHeight="1" x14ac:dyDescent="0.35">
      <c r="B33" s="5" t="s">
        <v>89</v>
      </c>
      <c r="C33" s="5" t="s">
        <v>32</v>
      </c>
      <c r="D33" s="30">
        <v>0.81795769196744517</v>
      </c>
      <c r="H33"/>
      <c r="I33"/>
    </row>
    <row r="34" spans="1:9" ht="25.05" customHeight="1" x14ac:dyDescent="0.35">
      <c r="B34" s="5" t="s">
        <v>90</v>
      </c>
      <c r="C34" s="5" t="s">
        <v>32</v>
      </c>
      <c r="D34" s="30">
        <v>0.7612118110236219</v>
      </c>
      <c r="H34"/>
      <c r="I34"/>
    </row>
    <row r="35" spans="1:9" ht="25.05" customHeight="1" x14ac:dyDescent="0.35">
      <c r="B35" s="5" t="s">
        <v>91</v>
      </c>
      <c r="C35" s="5" t="s">
        <v>32</v>
      </c>
      <c r="D35" s="30">
        <v>0.72942580060155704</v>
      </c>
      <c r="H35"/>
      <c r="I35"/>
    </row>
    <row r="36" spans="1:9" ht="25.05" customHeight="1" x14ac:dyDescent="0.35">
      <c r="B36" s="5" t="s">
        <v>102</v>
      </c>
      <c r="C36" s="5" t="s">
        <v>25</v>
      </c>
      <c r="D36" s="30">
        <v>0.23724041994750655</v>
      </c>
      <c r="H36"/>
      <c r="I36"/>
    </row>
    <row r="37" spans="1:9" ht="25.05" customHeight="1" x14ac:dyDescent="0.35">
      <c r="B37" s="5" t="s">
        <v>93</v>
      </c>
      <c r="C37" s="5" t="s">
        <v>69</v>
      </c>
      <c r="D37" s="31">
        <v>0.8</v>
      </c>
      <c r="H37"/>
      <c r="I37"/>
    </row>
    <row r="38" spans="1:9" ht="25.05" customHeight="1" x14ac:dyDescent="0.35">
      <c r="A38" s="4"/>
      <c r="B38" s="5" t="s">
        <v>94</v>
      </c>
      <c r="C38" s="5" t="s">
        <v>26</v>
      </c>
      <c r="D38" s="30">
        <v>0.22898369467017765</v>
      </c>
      <c r="H38"/>
      <c r="I38"/>
    </row>
    <row r="39" spans="1:9" ht="25.05" customHeight="1" x14ac:dyDescent="0.35">
      <c r="B39" s="5" t="s">
        <v>95</v>
      </c>
      <c r="C39" s="5" t="s">
        <v>32</v>
      </c>
      <c r="D39" s="31">
        <v>0.14000000000000001</v>
      </c>
      <c r="H39"/>
      <c r="I39"/>
    </row>
    <row r="40" spans="1:9" x14ac:dyDescent="0.35">
      <c r="F40" s="8"/>
      <c r="G40" s="8"/>
      <c r="I40"/>
    </row>
    <row r="41" spans="1:9" x14ac:dyDescent="0.35">
      <c r="B41" s="7" t="s">
        <v>103</v>
      </c>
      <c r="F41" s="8"/>
      <c r="G41" s="8"/>
      <c r="I41"/>
    </row>
    <row r="42" spans="1:9" ht="42.75" customHeight="1" x14ac:dyDescent="0.35">
      <c r="B42" s="38" t="s">
        <v>97</v>
      </c>
      <c r="C42" s="38"/>
      <c r="D42" s="34">
        <v>0.5077869728454637</v>
      </c>
      <c r="H42"/>
      <c r="I42"/>
    </row>
    <row r="43" spans="1:9" ht="41.95" customHeight="1" x14ac:dyDescent="0.35">
      <c r="B43" s="38" t="s">
        <v>98</v>
      </c>
      <c r="C43" s="38"/>
      <c r="D43" s="34">
        <v>0.51111919519985338</v>
      </c>
      <c r="H43"/>
      <c r="I43"/>
    </row>
    <row r="44" spans="1:9" x14ac:dyDescent="0.35">
      <c r="H44"/>
      <c r="I44"/>
    </row>
    <row r="49" spans="2:9" ht="25.5" x14ac:dyDescent="0.35">
      <c r="B49" s="2" t="s">
        <v>99</v>
      </c>
      <c r="C49" s="2" t="s">
        <v>100</v>
      </c>
      <c r="D49" s="2" t="s">
        <v>101</v>
      </c>
      <c r="H49"/>
      <c r="I49"/>
    </row>
    <row r="50" spans="2:9" ht="26.25" x14ac:dyDescent="0.35">
      <c r="B50" s="5" t="s">
        <v>69</v>
      </c>
      <c r="C50" s="33">
        <v>4</v>
      </c>
      <c r="D50" s="30">
        <v>0.39884900104148285</v>
      </c>
      <c r="H50"/>
      <c r="I50"/>
    </row>
    <row r="51" spans="2:9" ht="26.25" x14ac:dyDescent="0.35">
      <c r="B51" s="5" t="s">
        <v>29</v>
      </c>
      <c r="C51" s="33">
        <v>5</v>
      </c>
      <c r="D51" s="30">
        <v>0.26643398280849656</v>
      </c>
      <c r="H51"/>
      <c r="I51"/>
    </row>
    <row r="52" spans="2:9" ht="26.25" x14ac:dyDescent="0.35">
      <c r="B52" s="5" t="s">
        <v>32</v>
      </c>
      <c r="C52" s="33">
        <v>9</v>
      </c>
      <c r="D52" s="30">
        <v>0.5644268847738344</v>
      </c>
      <c r="H52"/>
      <c r="I52"/>
    </row>
    <row r="53" spans="2:9" x14ac:dyDescent="0.35">
      <c r="B53" s="5" t="s">
        <v>26</v>
      </c>
      <c r="C53" s="33">
        <v>2</v>
      </c>
      <c r="D53" s="30">
        <v>0.26836147330393206</v>
      </c>
      <c r="H53"/>
      <c r="I53"/>
    </row>
    <row r="54" spans="2:9" ht="26.25" x14ac:dyDescent="0.35">
      <c r="B54" s="5" t="s">
        <v>77</v>
      </c>
      <c r="C54" s="33">
        <v>1</v>
      </c>
      <c r="D54" s="30">
        <v>0.30290010741138562</v>
      </c>
      <c r="H54"/>
      <c r="I54"/>
    </row>
    <row r="55" spans="2:9" x14ac:dyDescent="0.35">
      <c r="B55" s="5" t="s">
        <v>31</v>
      </c>
      <c r="C55" s="33">
        <v>1</v>
      </c>
      <c r="D55" s="30">
        <v>0.57738190021231417</v>
      </c>
      <c r="H55"/>
      <c r="I55"/>
    </row>
    <row r="56" spans="2:9" ht="26.25" x14ac:dyDescent="0.35">
      <c r="B56" s="5" t="s">
        <v>25</v>
      </c>
      <c r="C56" s="33">
        <v>3</v>
      </c>
      <c r="D56" s="30">
        <v>0.64493046462177461</v>
      </c>
      <c r="H56"/>
      <c r="I56"/>
    </row>
  </sheetData>
  <mergeCells count="2">
    <mergeCell ref="B42:C42"/>
    <mergeCell ref="B43:C4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33B69-0632-4409-8CFA-B1D1B50BA2D3}">
  <sheetPr codeName="Tabelle8">
    <tabColor rgb="FFFFC000"/>
  </sheetPr>
  <dimension ref="A3:R57"/>
  <sheetViews>
    <sheetView zoomScaleNormal="100" workbookViewId="0">
      <pane xSplit="2" ySplit="4" topLeftCell="C32" activePane="bottomRight" state="frozen"/>
      <selection pane="topRight" activeCell="C1" sqref="C1"/>
      <selection pane="bottomLeft" activeCell="A11" sqref="A11"/>
      <selection pane="bottomRight" activeCell="F47" sqref="F47"/>
    </sheetView>
  </sheetViews>
  <sheetFormatPr defaultColWidth="8.73046875" defaultRowHeight="13.15" x14ac:dyDescent="0.35"/>
  <cols>
    <col min="1" max="1" width="12.265625" customWidth="1"/>
    <col min="2" max="2" width="15.53125" customWidth="1"/>
    <col min="3" max="4" width="21.796875" customWidth="1"/>
    <col min="5" max="5" width="21.796875" style="8" customWidth="1"/>
    <col min="6" max="6" width="40.53125" customWidth="1"/>
    <col min="7" max="7" width="23.796875" customWidth="1"/>
    <col min="8" max="8" width="21.796875" style="8" customWidth="1"/>
    <col min="9" max="9" width="21.796875" customWidth="1"/>
    <col min="10" max="10" width="21.796875" style="8" customWidth="1"/>
    <col min="11" max="12" width="21.796875" customWidth="1"/>
    <col min="13" max="13" width="32.19921875" customWidth="1"/>
    <col min="14" max="14" width="40" customWidth="1"/>
    <col min="15" max="15" width="10.46484375" customWidth="1"/>
    <col min="16" max="16" width="14.19921875" customWidth="1"/>
    <col min="17" max="17" width="21.796875" customWidth="1"/>
    <col min="18" max="18" width="21.796875" style="8" customWidth="1"/>
    <col min="19" max="19" width="25.53125" customWidth="1"/>
    <col min="20" max="20" width="27.53125" customWidth="1"/>
    <col min="21" max="21" width="17.19921875" customWidth="1"/>
    <col min="27" max="27" width="10.46484375" bestFit="1" customWidth="1"/>
    <col min="29" max="29" width="13" bestFit="1" customWidth="1"/>
    <col min="30" max="30" width="15.19921875" customWidth="1"/>
  </cols>
  <sheetData>
    <row r="3" spans="1:18" ht="24.4" x14ac:dyDescent="0.35">
      <c r="D3" s="29" t="s">
        <v>9</v>
      </c>
      <c r="E3"/>
      <c r="J3"/>
      <c r="R3"/>
    </row>
    <row r="4" spans="1:18" ht="65.2" customHeight="1" x14ac:dyDescent="0.35">
      <c r="B4" s="2" t="s">
        <v>19</v>
      </c>
      <c r="C4" s="2" t="s">
        <v>65</v>
      </c>
      <c r="D4" s="17" t="s">
        <v>67</v>
      </c>
      <c r="E4"/>
      <c r="H4"/>
      <c r="J4"/>
      <c r="R4"/>
    </row>
    <row r="5" spans="1:18" ht="25.05" customHeight="1" x14ac:dyDescent="0.35">
      <c r="B5" s="5" t="s">
        <v>16</v>
      </c>
      <c r="C5" s="5" t="s">
        <v>32</v>
      </c>
      <c r="D5" s="30">
        <v>0.79136499999999999</v>
      </c>
      <c r="E5"/>
      <c r="H5"/>
      <c r="J5"/>
      <c r="R5"/>
    </row>
    <row r="6" spans="1:18" ht="25.05" customHeight="1" x14ac:dyDescent="0.35">
      <c r="B6" s="5" t="s">
        <v>15</v>
      </c>
      <c r="C6" s="5" t="s">
        <v>25</v>
      </c>
      <c r="D6" s="30">
        <v>0.52973977695167296</v>
      </c>
      <c r="E6"/>
      <c r="H6"/>
      <c r="J6"/>
      <c r="R6"/>
    </row>
    <row r="7" spans="1:18" ht="25.05" customHeight="1" x14ac:dyDescent="0.35">
      <c r="B7" s="5" t="s">
        <v>94</v>
      </c>
      <c r="C7" s="5" t="s">
        <v>26</v>
      </c>
      <c r="D7" s="31">
        <v>0.18303030303030304</v>
      </c>
      <c r="E7"/>
      <c r="H7"/>
      <c r="J7"/>
      <c r="R7"/>
    </row>
    <row r="8" spans="1:18" ht="25.05" customHeight="1" x14ac:dyDescent="0.35">
      <c r="A8" s="6"/>
      <c r="B8" s="5" t="s">
        <v>30</v>
      </c>
      <c r="C8" s="5" t="s">
        <v>31</v>
      </c>
      <c r="D8" s="30">
        <v>0.7599999999999999</v>
      </c>
      <c r="E8"/>
      <c r="H8"/>
      <c r="J8"/>
      <c r="R8"/>
    </row>
    <row r="9" spans="1:18" ht="25.05" customHeight="1" x14ac:dyDescent="0.35">
      <c r="B9" s="5" t="s">
        <v>21</v>
      </c>
      <c r="C9" s="5" t="s">
        <v>32</v>
      </c>
      <c r="D9" s="31">
        <v>0.85099999999999998</v>
      </c>
      <c r="E9"/>
      <c r="H9"/>
      <c r="J9"/>
      <c r="R9"/>
    </row>
    <row r="10" spans="1:18" ht="25.05" customHeight="1" x14ac:dyDescent="0.35">
      <c r="B10" s="5" t="s">
        <v>63</v>
      </c>
      <c r="C10" s="5" t="s">
        <v>29</v>
      </c>
      <c r="D10" s="30">
        <v>0.50325231259968106</v>
      </c>
      <c r="E10"/>
      <c r="H10"/>
      <c r="J10"/>
      <c r="R10"/>
    </row>
    <row r="11" spans="1:18" ht="25.05" customHeight="1" x14ac:dyDescent="0.35">
      <c r="B11" s="5" t="s">
        <v>20</v>
      </c>
      <c r="C11" s="5" t="s">
        <v>29</v>
      </c>
      <c r="D11" s="30">
        <v>0.75883492552789722</v>
      </c>
      <c r="E11"/>
      <c r="H11"/>
      <c r="J11"/>
      <c r="R11"/>
    </row>
    <row r="12" spans="1:18" ht="25.05" customHeight="1" x14ac:dyDescent="0.35">
      <c r="B12" s="5" t="s">
        <v>102</v>
      </c>
      <c r="C12" s="5" t="s">
        <v>25</v>
      </c>
      <c r="D12" s="30">
        <v>0.46953030303030308</v>
      </c>
      <c r="E12"/>
      <c r="H12"/>
      <c r="J12"/>
      <c r="R12"/>
    </row>
    <row r="13" spans="1:18" ht="25.05" customHeight="1" x14ac:dyDescent="0.35">
      <c r="B13" s="5" t="s">
        <v>33</v>
      </c>
      <c r="C13" s="5" t="s">
        <v>31</v>
      </c>
      <c r="D13" s="30">
        <v>0.61199999999999999</v>
      </c>
      <c r="E13"/>
      <c r="H13"/>
      <c r="J13"/>
      <c r="R13"/>
    </row>
    <row r="14" spans="1:18" ht="25.05" customHeight="1" x14ac:dyDescent="0.35">
      <c r="B14" s="5" t="s">
        <v>89</v>
      </c>
      <c r="C14" s="5" t="s">
        <v>32</v>
      </c>
      <c r="D14" s="30">
        <v>0.63570000000000015</v>
      </c>
      <c r="E14"/>
      <c r="H14"/>
      <c r="J14"/>
      <c r="R14"/>
    </row>
    <row r="15" spans="1:18" ht="25.05" customHeight="1" x14ac:dyDescent="0.35">
      <c r="B15" s="5" t="s">
        <v>27</v>
      </c>
      <c r="C15" s="5" t="s">
        <v>26</v>
      </c>
      <c r="D15" s="31">
        <v>0.52</v>
      </c>
      <c r="E15"/>
      <c r="H15"/>
      <c r="J15"/>
      <c r="R15"/>
    </row>
    <row r="16" spans="1:18" ht="25.05" customHeight="1" x14ac:dyDescent="0.35">
      <c r="B16" s="5" t="s">
        <v>91</v>
      </c>
      <c r="C16" s="5" t="s">
        <v>32</v>
      </c>
      <c r="D16" s="30">
        <v>0.26079999999999998</v>
      </c>
      <c r="E16"/>
      <c r="H16"/>
      <c r="J16"/>
      <c r="R16"/>
    </row>
    <row r="17" spans="2:18" ht="25.05" customHeight="1" x14ac:dyDescent="0.35">
      <c r="B17" s="5" t="s">
        <v>80</v>
      </c>
      <c r="C17" s="5" t="s">
        <v>69</v>
      </c>
      <c r="D17" s="30">
        <v>0.3920751812614392</v>
      </c>
      <c r="E17"/>
      <c r="H17"/>
      <c r="J17"/>
      <c r="R17"/>
    </row>
    <row r="18" spans="2:18" ht="25.05" customHeight="1" x14ac:dyDescent="0.35">
      <c r="B18" s="5" t="s">
        <v>88</v>
      </c>
      <c r="C18" s="5" t="s">
        <v>69</v>
      </c>
      <c r="D18" s="30">
        <v>0.39207518126143914</v>
      </c>
      <c r="E18"/>
      <c r="H18"/>
      <c r="J18"/>
      <c r="R18"/>
    </row>
    <row r="19" spans="2:18" ht="25.05" customHeight="1" x14ac:dyDescent="0.35">
      <c r="B19" s="5" t="s">
        <v>90</v>
      </c>
      <c r="C19" s="5" t="s">
        <v>32</v>
      </c>
      <c r="D19" s="30">
        <v>0.65663636363636368</v>
      </c>
      <c r="E19"/>
      <c r="H19"/>
      <c r="J19"/>
      <c r="R19"/>
    </row>
    <row r="20" spans="2:18" ht="25.05" customHeight="1" x14ac:dyDescent="0.35">
      <c r="B20" s="5" t="s">
        <v>68</v>
      </c>
      <c r="C20" s="5" t="s">
        <v>69</v>
      </c>
      <c r="D20" s="30">
        <v>0.39207518126143914</v>
      </c>
      <c r="E20"/>
      <c r="H20"/>
      <c r="J20"/>
      <c r="R20"/>
    </row>
    <row r="21" spans="2:18" ht="25.05" customHeight="1" x14ac:dyDescent="0.35">
      <c r="B21" s="5" t="s">
        <v>95</v>
      </c>
      <c r="C21" s="5" t="s">
        <v>32</v>
      </c>
      <c r="D21" s="31">
        <v>0.45</v>
      </c>
      <c r="E21"/>
      <c r="H21"/>
      <c r="J21"/>
      <c r="R21"/>
    </row>
    <row r="22" spans="2:18" ht="25.05" customHeight="1" x14ac:dyDescent="0.35">
      <c r="B22" s="5" t="s">
        <v>84</v>
      </c>
      <c r="C22" s="5" t="s">
        <v>77</v>
      </c>
      <c r="D22" s="30">
        <v>0.2445</v>
      </c>
      <c r="E22"/>
      <c r="H22"/>
      <c r="J22"/>
      <c r="R22"/>
    </row>
    <row r="23" spans="2:18" ht="25.05" customHeight="1" x14ac:dyDescent="0.35">
      <c r="B23" s="5" t="s">
        <v>78</v>
      </c>
      <c r="C23" s="5" t="s">
        <v>32</v>
      </c>
      <c r="D23" s="31">
        <v>0.6</v>
      </c>
      <c r="E23"/>
      <c r="H23"/>
      <c r="J23"/>
      <c r="R23"/>
    </row>
    <row r="24" spans="2:18" ht="25.05" customHeight="1" x14ac:dyDescent="0.35">
      <c r="B24" s="5" t="s">
        <v>34</v>
      </c>
      <c r="C24" s="5" t="s">
        <v>32</v>
      </c>
      <c r="D24" s="31">
        <v>0.7</v>
      </c>
      <c r="E24"/>
      <c r="H24"/>
      <c r="J24"/>
      <c r="R24"/>
    </row>
    <row r="25" spans="2:18" ht="25.05" customHeight="1" x14ac:dyDescent="0.35">
      <c r="B25" s="5" t="s">
        <v>22</v>
      </c>
      <c r="C25" s="5" t="s">
        <v>77</v>
      </c>
      <c r="D25" s="31">
        <v>0.35359116022099446</v>
      </c>
      <c r="E25"/>
      <c r="H25"/>
      <c r="J25"/>
      <c r="R25"/>
    </row>
    <row r="26" spans="2:18" ht="25.05" customHeight="1" x14ac:dyDescent="0.35">
      <c r="B26" s="5" t="s">
        <v>79</v>
      </c>
      <c r="C26" s="5" t="s">
        <v>69</v>
      </c>
      <c r="D26" s="30">
        <v>0.39207518126143914</v>
      </c>
      <c r="E26"/>
      <c r="H26"/>
      <c r="J26"/>
      <c r="R26"/>
    </row>
    <row r="27" spans="2:18" ht="25.05" customHeight="1" x14ac:dyDescent="0.35">
      <c r="B27" s="5" t="s">
        <v>72</v>
      </c>
      <c r="C27" s="5" t="s">
        <v>29</v>
      </c>
      <c r="D27" s="30">
        <v>0.2445</v>
      </c>
      <c r="E27"/>
      <c r="H27"/>
      <c r="J27"/>
      <c r="R27"/>
    </row>
    <row r="28" spans="2:18" ht="25.05" customHeight="1" x14ac:dyDescent="0.35">
      <c r="B28" s="5" t="s">
        <v>75</v>
      </c>
      <c r="C28" s="5" t="s">
        <v>69</v>
      </c>
      <c r="D28" s="30">
        <v>0.35045000000000004</v>
      </c>
      <c r="E28"/>
      <c r="H28"/>
      <c r="J28"/>
      <c r="R28"/>
    </row>
    <row r="29" spans="2:18" ht="25.05" customHeight="1" x14ac:dyDescent="0.35">
      <c r="B29" s="5" t="s">
        <v>74</v>
      </c>
      <c r="C29" s="5" t="s">
        <v>29</v>
      </c>
      <c r="D29" s="30">
        <v>0.26080000000000003</v>
      </c>
      <c r="E29"/>
      <c r="H29"/>
      <c r="J29"/>
      <c r="R29"/>
    </row>
    <row r="30" spans="2:18" ht="25.05" customHeight="1" x14ac:dyDescent="0.35">
      <c r="B30" s="5" t="s">
        <v>93</v>
      </c>
      <c r="C30" s="5" t="s">
        <v>69</v>
      </c>
      <c r="D30" s="30">
        <v>0.3920751812614392</v>
      </c>
      <c r="E30"/>
      <c r="H30"/>
      <c r="J30"/>
      <c r="R30"/>
    </row>
    <row r="31" spans="2:18" ht="25.05" customHeight="1" x14ac:dyDescent="0.35">
      <c r="B31" s="5" t="s">
        <v>86</v>
      </c>
      <c r="C31" s="5" t="s">
        <v>32</v>
      </c>
      <c r="D31" s="30">
        <v>0.45314000000000004</v>
      </c>
      <c r="E31"/>
      <c r="H31"/>
      <c r="J31"/>
      <c r="R31"/>
    </row>
    <row r="32" spans="2:18" ht="25.05" customHeight="1" x14ac:dyDescent="0.35">
      <c r="B32" s="5" t="s">
        <v>87</v>
      </c>
      <c r="C32" s="5" t="s">
        <v>25</v>
      </c>
      <c r="D32" s="30">
        <v>5.5072727272727266E-2</v>
      </c>
      <c r="E32"/>
      <c r="H32"/>
      <c r="J32"/>
      <c r="R32"/>
    </row>
    <row r="33" spans="1:18" ht="25.05" customHeight="1" x14ac:dyDescent="0.35">
      <c r="B33" s="5" t="s">
        <v>85</v>
      </c>
      <c r="C33" s="5" t="s">
        <v>29</v>
      </c>
      <c r="D33" s="30">
        <v>0.24450000000000002</v>
      </c>
      <c r="E33"/>
      <c r="H33"/>
      <c r="J33"/>
      <c r="R33"/>
    </row>
    <row r="34" spans="1:18" ht="25.05" customHeight="1" x14ac:dyDescent="0.35">
      <c r="B34" s="5" t="s">
        <v>81</v>
      </c>
      <c r="C34" s="5" t="s">
        <v>69</v>
      </c>
      <c r="D34" s="30">
        <v>0.55420000000000003</v>
      </c>
      <c r="E34"/>
      <c r="H34"/>
      <c r="J34"/>
      <c r="R34"/>
    </row>
    <row r="35" spans="1:18" ht="25.05" customHeight="1" x14ac:dyDescent="0.35">
      <c r="B35" s="5" t="s">
        <v>28</v>
      </c>
      <c r="C35" s="5" t="s">
        <v>29</v>
      </c>
      <c r="D35" s="31">
        <v>0.19</v>
      </c>
      <c r="E35"/>
      <c r="H35"/>
      <c r="J35"/>
      <c r="R35"/>
    </row>
    <row r="36" spans="1:18" ht="25.05" customHeight="1" x14ac:dyDescent="0.35">
      <c r="A36" s="4"/>
      <c r="B36" s="5" t="s">
        <v>73</v>
      </c>
      <c r="C36" s="5" t="s">
        <v>32</v>
      </c>
      <c r="D36" s="31">
        <v>1.4E-2</v>
      </c>
      <c r="E36"/>
      <c r="H36"/>
      <c r="J36"/>
      <c r="R36"/>
    </row>
    <row r="37" spans="1:18" ht="25.05" customHeight="1" x14ac:dyDescent="0.35">
      <c r="A37" s="4"/>
      <c r="B37" s="5" t="s">
        <v>83</v>
      </c>
      <c r="C37" s="5" t="s">
        <v>32</v>
      </c>
      <c r="D37" s="30">
        <v>0.13040000000000002</v>
      </c>
      <c r="E37"/>
      <c r="H37"/>
      <c r="J37"/>
      <c r="R37"/>
    </row>
    <row r="38" spans="1:18" ht="25.05" customHeight="1" x14ac:dyDescent="0.35">
      <c r="B38" s="5" t="s">
        <v>76</v>
      </c>
      <c r="C38" s="5" t="s">
        <v>77</v>
      </c>
      <c r="D38" s="30">
        <v>0.28525</v>
      </c>
      <c r="E38"/>
      <c r="H38"/>
      <c r="J38"/>
      <c r="R38"/>
    </row>
    <row r="39" spans="1:18" ht="25.05" customHeight="1" x14ac:dyDescent="0.35">
      <c r="B39" s="5" t="s">
        <v>82</v>
      </c>
      <c r="C39" s="5" t="s">
        <v>25</v>
      </c>
      <c r="D39" s="30">
        <v>3.5303030303030301E-2</v>
      </c>
      <c r="E39"/>
      <c r="H39"/>
      <c r="J39"/>
      <c r="R39"/>
    </row>
    <row r="41" spans="1:18" x14ac:dyDescent="0.35">
      <c r="B41" s="7" t="s">
        <v>96</v>
      </c>
    </row>
    <row r="42" spans="1:18" ht="25.45" customHeight="1" x14ac:dyDescent="0.35">
      <c r="B42" s="38" t="s">
        <v>97</v>
      </c>
      <c r="C42" s="38"/>
      <c r="D42" s="34">
        <v>0.53759911442261699</v>
      </c>
      <c r="E42"/>
      <c r="H42"/>
      <c r="J42"/>
      <c r="R42"/>
    </row>
    <row r="43" spans="1:18" ht="41.95" customHeight="1" x14ac:dyDescent="0.35">
      <c r="B43" s="38" t="s">
        <v>98</v>
      </c>
      <c r="C43" s="38"/>
      <c r="D43" s="34">
        <v>0.53178716167635298</v>
      </c>
      <c r="E43"/>
      <c r="H43"/>
      <c r="J43"/>
      <c r="R43"/>
    </row>
    <row r="49" spans="2:18" ht="25.5" x14ac:dyDescent="0.35">
      <c r="B49" s="2" t="s">
        <v>99</v>
      </c>
      <c r="C49" s="2" t="s">
        <v>100</v>
      </c>
      <c r="D49" s="2" t="s">
        <v>101</v>
      </c>
      <c r="H49"/>
      <c r="J49"/>
      <c r="M49" s="8"/>
      <c r="R49"/>
    </row>
    <row r="50" spans="2:18" ht="26.25" x14ac:dyDescent="0.35">
      <c r="B50" s="5" t="s">
        <v>69</v>
      </c>
      <c r="C50" s="33">
        <v>2</v>
      </c>
      <c r="D50" s="30">
        <v>0.39207518126143925</v>
      </c>
      <c r="H50"/>
      <c r="J50"/>
      <c r="M50" s="8"/>
      <c r="R50"/>
    </row>
    <row r="51" spans="2:18" ht="26.25" x14ac:dyDescent="0.35">
      <c r="B51" s="5" t="s">
        <v>29</v>
      </c>
      <c r="C51" s="33">
        <v>6</v>
      </c>
      <c r="D51" s="30">
        <v>0.51155362654265657</v>
      </c>
      <c r="H51"/>
      <c r="J51"/>
      <c r="M51" s="8"/>
      <c r="R51"/>
    </row>
    <row r="52" spans="2:18" ht="26.25" x14ac:dyDescent="0.35">
      <c r="B52" s="5" t="s">
        <v>32</v>
      </c>
      <c r="C52" s="33">
        <v>11</v>
      </c>
      <c r="D52" s="30">
        <v>0.72313472207156115</v>
      </c>
      <c r="H52"/>
      <c r="J52"/>
      <c r="M52" s="8"/>
      <c r="R52"/>
    </row>
    <row r="53" spans="2:18" x14ac:dyDescent="0.35">
      <c r="B53" s="5" t="s">
        <v>26</v>
      </c>
      <c r="C53" s="33">
        <v>2</v>
      </c>
      <c r="D53" s="30">
        <v>0.20245426974997896</v>
      </c>
      <c r="H53"/>
      <c r="J53"/>
      <c r="M53" s="8"/>
      <c r="R53"/>
    </row>
    <row r="54" spans="2:18" ht="26.25" x14ac:dyDescent="0.35">
      <c r="B54" s="5" t="s">
        <v>77</v>
      </c>
      <c r="C54" s="33">
        <v>3</v>
      </c>
      <c r="D54" s="30">
        <v>0.29021600165946804</v>
      </c>
      <c r="H54"/>
      <c r="J54"/>
      <c r="M54" s="8"/>
      <c r="R54"/>
    </row>
    <row r="55" spans="2:18" x14ac:dyDescent="0.35">
      <c r="B55" s="5" t="s">
        <v>31</v>
      </c>
      <c r="C55" s="33">
        <v>2</v>
      </c>
      <c r="D55" s="30">
        <v>0.74904883427257174</v>
      </c>
      <c r="H55"/>
      <c r="J55"/>
      <c r="M55" s="8"/>
      <c r="R55"/>
    </row>
    <row r="56" spans="2:18" ht="26.25" x14ac:dyDescent="0.35">
      <c r="B56" s="5" t="s">
        <v>25</v>
      </c>
      <c r="C56" s="33">
        <v>4</v>
      </c>
      <c r="D56" s="30">
        <v>0.4710827341572642</v>
      </c>
      <c r="H56"/>
      <c r="J56"/>
      <c r="M56" s="8"/>
      <c r="R56"/>
    </row>
    <row r="57" spans="2:18" x14ac:dyDescent="0.35">
      <c r="G57" s="8"/>
    </row>
  </sheetData>
  <mergeCells count="2">
    <mergeCell ref="B42:C42"/>
    <mergeCell ref="B43:C4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1D66-E8D0-4C77-95D3-70442B314C1E}">
  <sheetPr codeName="Tabelle9"/>
  <dimension ref="A1:D604"/>
  <sheetViews>
    <sheetView workbookViewId="0">
      <selection activeCell="C7" sqref="C7"/>
    </sheetView>
  </sheetViews>
  <sheetFormatPr defaultColWidth="9.19921875" defaultRowHeight="14.25" x14ac:dyDescent="0.4"/>
  <cols>
    <col min="1" max="1" width="18.19921875" style="9" customWidth="1"/>
    <col min="2" max="2" width="9.796875" style="9" bestFit="1" customWidth="1"/>
    <col min="3" max="3" width="26.46484375" style="9" bestFit="1" customWidth="1"/>
    <col min="4" max="16384" width="9.19921875" style="9"/>
  </cols>
  <sheetData>
    <row r="1" spans="1:4" x14ac:dyDescent="0.4">
      <c r="A1" s="9" t="s">
        <v>19</v>
      </c>
      <c r="B1" s="9" t="s">
        <v>18</v>
      </c>
      <c r="C1" s="10" t="s">
        <v>108</v>
      </c>
    </row>
    <row r="2" spans="1:4" x14ac:dyDescent="0.4">
      <c r="A2" s="9" t="s">
        <v>16</v>
      </c>
      <c r="B2" s="9" t="s">
        <v>9</v>
      </c>
      <c r="C2" s="10">
        <v>3536993</v>
      </c>
      <c r="D2" s="9" t="str">
        <f>A2&amp;B2</f>
        <v>ChinaPET</v>
      </c>
    </row>
    <row r="3" spans="1:4" x14ac:dyDescent="0.4">
      <c r="A3" s="11" t="s">
        <v>94</v>
      </c>
      <c r="B3" s="9" t="s">
        <v>9</v>
      </c>
      <c r="C3" s="10">
        <v>2933423.68</v>
      </c>
      <c r="D3" s="9" t="str">
        <f t="shared" ref="D3:D66" si="0">A3&amp;B3</f>
        <v>United StatesPET</v>
      </c>
    </row>
    <row r="4" spans="1:4" x14ac:dyDescent="0.4">
      <c r="A4" s="9" t="s">
        <v>30</v>
      </c>
      <c r="B4" s="9" t="s">
        <v>9</v>
      </c>
      <c r="C4" s="10">
        <v>938668.92</v>
      </c>
      <c r="D4" s="9" t="str">
        <f t="shared" si="0"/>
        <v>IndiaPET</v>
      </c>
    </row>
    <row r="5" spans="1:4" x14ac:dyDescent="0.4">
      <c r="A5" s="9" t="s">
        <v>63</v>
      </c>
      <c r="B5" s="9" t="s">
        <v>9</v>
      </c>
      <c r="C5" s="10">
        <v>724035.27</v>
      </c>
      <c r="D5" s="9" t="str">
        <f t="shared" si="0"/>
        <v>MexicoPET</v>
      </c>
    </row>
    <row r="6" spans="1:4" x14ac:dyDescent="0.4">
      <c r="A6" s="11" t="s">
        <v>21</v>
      </c>
      <c r="B6" s="9" t="s">
        <v>9</v>
      </c>
      <c r="C6" s="10">
        <v>603605.43999999994</v>
      </c>
      <c r="D6" s="9" t="str">
        <f t="shared" si="0"/>
        <v>JapanPET</v>
      </c>
    </row>
    <row r="7" spans="1:4" x14ac:dyDescent="0.4">
      <c r="A7" s="11" t="s">
        <v>23</v>
      </c>
      <c r="B7" s="12" t="s">
        <v>9</v>
      </c>
      <c r="C7" s="10">
        <v>525533.91</v>
      </c>
      <c r="D7" s="9" t="str">
        <f t="shared" si="0"/>
        <v>GermanyPET</v>
      </c>
    </row>
    <row r="8" spans="1:4" x14ac:dyDescent="0.4">
      <c r="A8" s="11" t="s">
        <v>20</v>
      </c>
      <c r="B8" s="9" t="s">
        <v>9</v>
      </c>
      <c r="C8" s="10">
        <v>440346.1</v>
      </c>
      <c r="D8" s="9" t="str">
        <f t="shared" si="0"/>
        <v>BrazilPET</v>
      </c>
    </row>
    <row r="9" spans="1:4" x14ac:dyDescent="0.4">
      <c r="A9" s="11" t="s">
        <v>47</v>
      </c>
      <c r="B9" s="9" t="s">
        <v>9</v>
      </c>
      <c r="C9" s="10">
        <v>412289.21</v>
      </c>
      <c r="D9" s="9" t="str">
        <f t="shared" si="0"/>
        <v>ItalyPET</v>
      </c>
    </row>
    <row r="10" spans="1:4" x14ac:dyDescent="0.4">
      <c r="A10" s="9" t="s">
        <v>87</v>
      </c>
      <c r="B10" s="9" t="s">
        <v>9</v>
      </c>
      <c r="C10" s="10">
        <v>368724.39</v>
      </c>
      <c r="D10" s="9" t="str">
        <f t="shared" si="0"/>
        <v>RussiaPET</v>
      </c>
    </row>
    <row r="11" spans="1:4" x14ac:dyDescent="0.4">
      <c r="A11" s="11" t="s">
        <v>24</v>
      </c>
      <c r="B11" s="9" t="s">
        <v>9</v>
      </c>
      <c r="C11" s="10">
        <v>344223.95</v>
      </c>
      <c r="D11" s="9" t="str">
        <f t="shared" si="0"/>
        <v>FrancePET</v>
      </c>
    </row>
    <row r="12" spans="1:4" x14ac:dyDescent="0.4">
      <c r="A12" s="9" t="s">
        <v>91</v>
      </c>
      <c r="B12" s="9" t="s">
        <v>9</v>
      </c>
      <c r="C12" s="10">
        <v>295856.95</v>
      </c>
      <c r="D12" s="9" t="str">
        <f t="shared" si="0"/>
        <v>ThailandPET</v>
      </c>
    </row>
    <row r="13" spans="1:4" x14ac:dyDescent="0.4">
      <c r="A13" s="9" t="s">
        <v>78</v>
      </c>
      <c r="B13" s="9" t="s">
        <v>9</v>
      </c>
      <c r="C13" s="10">
        <v>277535.43</v>
      </c>
      <c r="D13" s="9" t="str">
        <f t="shared" si="0"/>
        <v>IndonesiaPET</v>
      </c>
    </row>
    <row r="14" spans="1:4" x14ac:dyDescent="0.4">
      <c r="A14" s="11" t="s">
        <v>62</v>
      </c>
      <c r="B14" s="9" t="s">
        <v>9</v>
      </c>
      <c r="C14" s="10">
        <v>228846.84</v>
      </c>
      <c r="D14" s="9" t="str">
        <f t="shared" si="0"/>
        <v>United KingdomPET</v>
      </c>
    </row>
    <row r="15" spans="1:4" x14ac:dyDescent="0.4">
      <c r="A15" s="11" t="s">
        <v>58</v>
      </c>
      <c r="B15" s="9" t="s">
        <v>9</v>
      </c>
      <c r="C15" s="10">
        <v>218204.39</v>
      </c>
      <c r="D15" s="9" t="str">
        <f t="shared" si="0"/>
        <v>SpainPET</v>
      </c>
    </row>
    <row r="16" spans="1:4" x14ac:dyDescent="0.4">
      <c r="A16" s="9" t="s">
        <v>92</v>
      </c>
      <c r="B16" s="9" t="s">
        <v>9</v>
      </c>
      <c r="C16" s="10">
        <v>213371.39</v>
      </c>
      <c r="D16" s="9" t="str">
        <f t="shared" si="0"/>
        <v>TurkiyePET</v>
      </c>
    </row>
    <row r="17" spans="1:4" x14ac:dyDescent="0.4">
      <c r="A17" s="11" t="s">
        <v>53</v>
      </c>
      <c r="B17" s="9" t="s">
        <v>9</v>
      </c>
      <c r="C17" s="10">
        <v>211754.38</v>
      </c>
      <c r="D17" s="9" t="str">
        <f t="shared" si="0"/>
        <v>PolandPET</v>
      </c>
    </row>
    <row r="18" spans="1:4" x14ac:dyDescent="0.4">
      <c r="A18" s="9" t="s">
        <v>84</v>
      </c>
      <c r="B18" s="9" t="s">
        <v>9</v>
      </c>
      <c r="C18" s="10">
        <v>207097.65</v>
      </c>
      <c r="D18" s="9" t="str">
        <f t="shared" si="0"/>
        <v>NigeriaPET</v>
      </c>
    </row>
    <row r="19" spans="1:4" x14ac:dyDescent="0.4">
      <c r="A19" s="9" t="s">
        <v>72</v>
      </c>
      <c r="B19" s="9" t="s">
        <v>9</v>
      </c>
      <c r="C19" s="10">
        <v>197379.56</v>
      </c>
      <c r="D19" s="9" t="str">
        <f t="shared" si="0"/>
        <v>ArgentinaPET</v>
      </c>
    </row>
    <row r="20" spans="1:4" x14ac:dyDescent="0.4">
      <c r="A20" s="9" t="s">
        <v>27</v>
      </c>
      <c r="B20" s="9" t="s">
        <v>9</v>
      </c>
      <c r="C20" s="10">
        <v>179055.46</v>
      </c>
      <c r="D20" s="9" t="str">
        <f t="shared" si="0"/>
        <v>CanadaPET</v>
      </c>
    </row>
    <row r="21" spans="1:4" x14ac:dyDescent="0.4">
      <c r="A21" s="9" t="s">
        <v>80</v>
      </c>
      <c r="B21" s="9" t="s">
        <v>9</v>
      </c>
      <c r="C21" s="10">
        <v>178539.85</v>
      </c>
      <c r="D21" s="9" t="str">
        <f t="shared" si="0"/>
        <v>IraqPET</v>
      </c>
    </row>
    <row r="22" spans="1:4" x14ac:dyDescent="0.4">
      <c r="A22" s="9" t="s">
        <v>88</v>
      </c>
      <c r="B22" s="9" t="s">
        <v>9</v>
      </c>
      <c r="C22" s="10">
        <v>164266.60999999999</v>
      </c>
      <c r="D22" s="9" t="str">
        <f t="shared" si="0"/>
        <v>Saudi ArabiaPET</v>
      </c>
    </row>
    <row r="23" spans="1:4" x14ac:dyDescent="0.4">
      <c r="A23" s="9" t="s">
        <v>33</v>
      </c>
      <c r="B23" s="9" t="s">
        <v>9</v>
      </c>
      <c r="C23" s="10">
        <v>157531.5</v>
      </c>
      <c r="D23" s="9" t="str">
        <f t="shared" si="0"/>
        <v>PakistanPET</v>
      </c>
    </row>
    <row r="24" spans="1:4" x14ac:dyDescent="0.4">
      <c r="A24" s="9" t="s">
        <v>89</v>
      </c>
      <c r="B24" s="9" t="s">
        <v>9</v>
      </c>
      <c r="C24" s="10">
        <v>154603.1</v>
      </c>
      <c r="D24" s="9" t="str">
        <f t="shared" si="0"/>
        <v>South KoreaPET</v>
      </c>
    </row>
    <row r="25" spans="1:4" x14ac:dyDescent="0.4">
      <c r="A25" s="9" t="s">
        <v>68</v>
      </c>
      <c r="B25" s="9" t="s">
        <v>9</v>
      </c>
      <c r="C25" s="10">
        <v>143332.07999999999</v>
      </c>
      <c r="D25" s="9" t="str">
        <f t="shared" si="0"/>
        <v>AlgeriaPET</v>
      </c>
    </row>
    <row r="26" spans="1:4" x14ac:dyDescent="0.4">
      <c r="A26" s="9" t="s">
        <v>86</v>
      </c>
      <c r="B26" s="9" t="s">
        <v>9</v>
      </c>
      <c r="C26" s="10">
        <v>140739.47</v>
      </c>
      <c r="D26" s="9" t="str">
        <f t="shared" si="0"/>
        <v>PhilippinesPET</v>
      </c>
    </row>
    <row r="27" spans="1:4" x14ac:dyDescent="0.4">
      <c r="A27" s="9" t="s">
        <v>95</v>
      </c>
      <c r="B27" s="9" t="s">
        <v>9</v>
      </c>
      <c r="C27" s="10">
        <v>135262.96</v>
      </c>
      <c r="D27" s="9" t="str">
        <f t="shared" si="0"/>
        <v>VietnamPET</v>
      </c>
    </row>
    <row r="28" spans="1:4" x14ac:dyDescent="0.4">
      <c r="A28" s="9" t="s">
        <v>22</v>
      </c>
      <c r="B28" s="9" t="s">
        <v>9</v>
      </c>
      <c r="C28" s="10">
        <v>126504.39</v>
      </c>
      <c r="D28" s="9" t="str">
        <f t="shared" si="0"/>
        <v>South AfricaPET</v>
      </c>
    </row>
    <row r="29" spans="1:4" x14ac:dyDescent="0.4">
      <c r="A29" s="9" t="s">
        <v>74</v>
      </c>
      <c r="B29" s="9" t="s">
        <v>9</v>
      </c>
      <c r="C29" s="10">
        <v>119212.02</v>
      </c>
      <c r="D29" s="9" t="str">
        <f t="shared" si="0"/>
        <v>ColombiaPET</v>
      </c>
    </row>
    <row r="30" spans="1:4" x14ac:dyDescent="0.4">
      <c r="A30" s="11" t="s">
        <v>55</v>
      </c>
      <c r="B30" s="9" t="s">
        <v>9</v>
      </c>
      <c r="C30" s="10">
        <v>114429.35</v>
      </c>
      <c r="D30" s="9" t="str">
        <f t="shared" si="0"/>
        <v>RomaniaPET</v>
      </c>
    </row>
    <row r="31" spans="1:4" x14ac:dyDescent="0.4">
      <c r="A31" s="9" t="s">
        <v>79</v>
      </c>
      <c r="B31" s="9" t="s">
        <v>9</v>
      </c>
      <c r="C31" s="10">
        <v>104024.81</v>
      </c>
      <c r="D31" s="9" t="str">
        <f t="shared" si="0"/>
        <v>IranPET</v>
      </c>
    </row>
    <row r="32" spans="1:4" x14ac:dyDescent="0.4">
      <c r="A32" s="9" t="s">
        <v>75</v>
      </c>
      <c r="B32" s="9" t="s">
        <v>9</v>
      </c>
      <c r="C32" s="10">
        <v>101192.76</v>
      </c>
      <c r="D32" s="9" t="str">
        <f t="shared" si="0"/>
        <v>EgyptPET</v>
      </c>
    </row>
    <row r="33" spans="1:4" x14ac:dyDescent="0.4">
      <c r="A33" s="9" t="s">
        <v>85</v>
      </c>
      <c r="B33" s="9" t="s">
        <v>9</v>
      </c>
      <c r="C33" s="10">
        <v>84707.47</v>
      </c>
      <c r="D33" s="9" t="str">
        <f t="shared" si="0"/>
        <v>PeruPET</v>
      </c>
    </row>
    <row r="34" spans="1:4" x14ac:dyDescent="0.4">
      <c r="A34" s="9" t="s">
        <v>90</v>
      </c>
      <c r="B34" s="9" t="s">
        <v>9</v>
      </c>
      <c r="C34" s="10">
        <v>84517.15</v>
      </c>
      <c r="D34" s="9" t="str">
        <f t="shared" si="0"/>
        <v>TaiwanPET</v>
      </c>
    </row>
    <row r="35" spans="1:4" x14ac:dyDescent="0.4">
      <c r="A35" s="9" t="s">
        <v>82</v>
      </c>
      <c r="B35" s="9" t="s">
        <v>9</v>
      </c>
      <c r="C35" s="10">
        <v>76966.34</v>
      </c>
      <c r="D35" s="9" t="str">
        <f t="shared" si="0"/>
        <v>KazakhstanPET</v>
      </c>
    </row>
    <row r="36" spans="1:4" x14ac:dyDescent="0.4">
      <c r="A36" s="9" t="s">
        <v>109</v>
      </c>
      <c r="B36" s="9" t="s">
        <v>9</v>
      </c>
      <c r="C36" s="10">
        <v>76027.960000000006</v>
      </c>
      <c r="D36" s="9" t="str">
        <f t="shared" si="0"/>
        <v>UkrainePET</v>
      </c>
    </row>
    <row r="37" spans="1:4" x14ac:dyDescent="0.4">
      <c r="A37" s="9" t="s">
        <v>34</v>
      </c>
      <c r="B37" s="9" t="s">
        <v>9</v>
      </c>
      <c r="C37" s="10">
        <v>75798.53</v>
      </c>
      <c r="D37" s="9" t="str">
        <f t="shared" si="0"/>
        <v>AustraliaPET</v>
      </c>
    </row>
    <row r="38" spans="1:4" x14ac:dyDescent="0.4">
      <c r="A38" s="9" t="s">
        <v>110</v>
      </c>
      <c r="B38" s="9" t="s">
        <v>9</v>
      </c>
      <c r="C38" s="10">
        <v>73953.320000000007</v>
      </c>
      <c r="D38" s="9" t="str">
        <f t="shared" si="0"/>
        <v>UzbekistanPET</v>
      </c>
    </row>
    <row r="39" spans="1:4" x14ac:dyDescent="0.4">
      <c r="A39" s="9" t="s">
        <v>111</v>
      </c>
      <c r="B39" s="9" t="s">
        <v>9</v>
      </c>
      <c r="C39" s="10">
        <v>72673.91</v>
      </c>
      <c r="D39" s="9" t="str">
        <f t="shared" si="0"/>
        <v>BangladeshPET</v>
      </c>
    </row>
    <row r="40" spans="1:4" x14ac:dyDescent="0.4">
      <c r="A40" s="11" t="s">
        <v>45</v>
      </c>
      <c r="B40" s="9" t="s">
        <v>9</v>
      </c>
      <c r="C40" s="10">
        <v>70729.509999999995</v>
      </c>
      <c r="D40" s="9" t="str">
        <f t="shared" si="0"/>
        <v>HungaryPET</v>
      </c>
    </row>
    <row r="41" spans="1:4" x14ac:dyDescent="0.4">
      <c r="A41" s="11" t="s">
        <v>36</v>
      </c>
      <c r="B41" s="9" t="s">
        <v>9</v>
      </c>
      <c r="C41" s="10">
        <v>66209.3</v>
      </c>
      <c r="D41" s="9" t="str">
        <f t="shared" si="0"/>
        <v>BelgiumPET</v>
      </c>
    </row>
    <row r="42" spans="1:4" x14ac:dyDescent="0.4">
      <c r="A42" s="9" t="s">
        <v>28</v>
      </c>
      <c r="B42" s="9" t="s">
        <v>9</v>
      </c>
      <c r="C42" s="10">
        <v>65910.720000000001</v>
      </c>
      <c r="D42" s="9" t="str">
        <f t="shared" si="0"/>
        <v>ChilePET</v>
      </c>
    </row>
    <row r="43" spans="1:4" x14ac:dyDescent="0.4">
      <c r="A43" s="9" t="s">
        <v>93</v>
      </c>
      <c r="B43" s="9" t="s">
        <v>9</v>
      </c>
      <c r="C43" s="10">
        <v>61899.22</v>
      </c>
      <c r="D43" s="9" t="str">
        <f t="shared" si="0"/>
        <v>United Arab EmiratesPET</v>
      </c>
    </row>
    <row r="44" spans="1:4" x14ac:dyDescent="0.4">
      <c r="A44" s="9" t="s">
        <v>112</v>
      </c>
      <c r="B44" s="9" t="s">
        <v>9</v>
      </c>
      <c r="C44" s="10">
        <v>61230.48</v>
      </c>
      <c r="D44" s="9" t="str">
        <f t="shared" si="0"/>
        <v>TunisiaPET</v>
      </c>
    </row>
    <row r="45" spans="1:4" x14ac:dyDescent="0.4">
      <c r="A45" s="11" t="s">
        <v>44</v>
      </c>
      <c r="B45" s="9" t="s">
        <v>9</v>
      </c>
      <c r="C45" s="10">
        <v>58701.77</v>
      </c>
      <c r="D45" s="9" t="str">
        <f t="shared" si="0"/>
        <v>GreecePET</v>
      </c>
    </row>
    <row r="46" spans="1:4" x14ac:dyDescent="0.4">
      <c r="A46" s="9" t="s">
        <v>113</v>
      </c>
      <c r="B46" s="9" t="s">
        <v>9</v>
      </c>
      <c r="C46" s="10">
        <v>56972.79</v>
      </c>
      <c r="D46" s="9" t="str">
        <f t="shared" si="0"/>
        <v>GhanaPET</v>
      </c>
    </row>
    <row r="47" spans="1:4" x14ac:dyDescent="0.4">
      <c r="A47" s="9" t="s">
        <v>114</v>
      </c>
      <c r="B47" s="9" t="s">
        <v>9</v>
      </c>
      <c r="C47" s="10">
        <v>55228.4</v>
      </c>
      <c r="D47" s="9" t="str">
        <f t="shared" si="0"/>
        <v>Yemen, Rep.PET</v>
      </c>
    </row>
    <row r="48" spans="1:4" x14ac:dyDescent="0.4">
      <c r="A48" s="9" t="s">
        <v>115</v>
      </c>
      <c r="B48" s="9" t="s">
        <v>9</v>
      </c>
      <c r="C48" s="10">
        <v>53811.48</v>
      </c>
      <c r="D48" s="9" t="str">
        <f t="shared" si="0"/>
        <v>MoroccoPET</v>
      </c>
    </row>
    <row r="49" spans="1:4" x14ac:dyDescent="0.4">
      <c r="A49" s="9" t="s">
        <v>116</v>
      </c>
      <c r="B49" s="9" t="s">
        <v>9</v>
      </c>
      <c r="C49" s="10">
        <v>51757.8</v>
      </c>
      <c r="D49" s="9" t="str">
        <f t="shared" si="0"/>
        <v>EcuadorPET</v>
      </c>
    </row>
    <row r="50" spans="1:4" x14ac:dyDescent="0.4">
      <c r="A50" s="11" t="s">
        <v>40</v>
      </c>
      <c r="B50" s="9" t="s">
        <v>9</v>
      </c>
      <c r="C50" s="10">
        <v>50474.65</v>
      </c>
      <c r="D50" s="9" t="str">
        <f t="shared" si="0"/>
        <v>Czech RepublicPET</v>
      </c>
    </row>
    <row r="51" spans="1:4" x14ac:dyDescent="0.4">
      <c r="A51" s="11" t="s">
        <v>54</v>
      </c>
      <c r="B51" s="9" t="s">
        <v>9</v>
      </c>
      <c r="C51" s="10">
        <v>46702.51</v>
      </c>
      <c r="D51" s="9" t="str">
        <f t="shared" si="0"/>
        <v>PortugalPET</v>
      </c>
    </row>
    <row r="52" spans="1:4" x14ac:dyDescent="0.4">
      <c r="A52" s="11" t="s">
        <v>61</v>
      </c>
      <c r="B52" s="9" t="s">
        <v>9</v>
      </c>
      <c r="C52" s="10">
        <v>45583.97</v>
      </c>
      <c r="D52" s="9" t="str">
        <f t="shared" si="0"/>
        <v>SwitzerlandPET</v>
      </c>
    </row>
    <row r="53" spans="1:4" x14ac:dyDescent="0.4">
      <c r="A53" s="11" t="s">
        <v>52</v>
      </c>
      <c r="B53" s="9" t="s">
        <v>9</v>
      </c>
      <c r="C53" s="10">
        <v>44684.87</v>
      </c>
      <c r="D53" s="9" t="str">
        <f t="shared" si="0"/>
        <v>NetherlandsPET</v>
      </c>
    </row>
    <row r="54" spans="1:4" x14ac:dyDescent="0.4">
      <c r="A54" s="9" t="s">
        <v>83</v>
      </c>
      <c r="B54" s="9" t="s">
        <v>9</v>
      </c>
      <c r="C54" s="10">
        <v>43792.54</v>
      </c>
      <c r="D54" s="9" t="str">
        <f t="shared" si="0"/>
        <v>MalaysiaPET</v>
      </c>
    </row>
    <row r="55" spans="1:4" x14ac:dyDescent="0.4">
      <c r="A55" s="9" t="s">
        <v>117</v>
      </c>
      <c r="B55" s="9" t="s">
        <v>9</v>
      </c>
      <c r="C55" s="10">
        <v>42716.18</v>
      </c>
      <c r="D55" s="9" t="str">
        <f t="shared" si="0"/>
        <v>NepalPET</v>
      </c>
    </row>
    <row r="56" spans="1:4" x14ac:dyDescent="0.4">
      <c r="A56" s="9" t="s">
        <v>118</v>
      </c>
      <c r="B56" s="9" t="s">
        <v>9</v>
      </c>
      <c r="C56" s="10">
        <v>42606.29</v>
      </c>
      <c r="D56" s="9" t="str">
        <f t="shared" si="0"/>
        <v>GuatemalaPET</v>
      </c>
    </row>
    <row r="57" spans="1:4" x14ac:dyDescent="0.4">
      <c r="A57" s="11" t="s">
        <v>37</v>
      </c>
      <c r="B57" s="9" t="s">
        <v>9</v>
      </c>
      <c r="C57" s="10">
        <v>40605.25</v>
      </c>
      <c r="D57" s="9" t="str">
        <f t="shared" si="0"/>
        <v>BulgariaPET</v>
      </c>
    </row>
    <row r="58" spans="1:4" x14ac:dyDescent="0.4">
      <c r="A58" s="11" t="s">
        <v>35</v>
      </c>
      <c r="B58" s="9" t="s">
        <v>9</v>
      </c>
      <c r="C58" s="10">
        <v>39585.19</v>
      </c>
      <c r="D58" s="9" t="str">
        <f t="shared" si="0"/>
        <v>AustriaPET</v>
      </c>
    </row>
    <row r="59" spans="1:4" x14ac:dyDescent="0.4">
      <c r="A59" s="9" t="s">
        <v>81</v>
      </c>
      <c r="B59" s="9" t="s">
        <v>9</v>
      </c>
      <c r="C59" s="10">
        <v>35632.559999999998</v>
      </c>
      <c r="D59" s="9" t="str">
        <f t="shared" si="0"/>
        <v>IsraelPET</v>
      </c>
    </row>
    <row r="60" spans="1:4" x14ac:dyDescent="0.4">
      <c r="A60" s="9" t="s">
        <v>119</v>
      </c>
      <c r="B60" s="9" t="s">
        <v>9</v>
      </c>
      <c r="C60" s="10">
        <v>35391.120000000003</v>
      </c>
      <c r="D60" s="9" t="str">
        <f t="shared" si="0"/>
        <v>SerbiaPET</v>
      </c>
    </row>
    <row r="61" spans="1:4" x14ac:dyDescent="0.4">
      <c r="A61" s="9" t="s">
        <v>120</v>
      </c>
      <c r="B61" s="9" t="s">
        <v>9</v>
      </c>
      <c r="C61" s="10">
        <v>34810.31</v>
      </c>
      <c r="D61" s="9" t="str">
        <f t="shared" si="0"/>
        <v>Dominican RepublicPET</v>
      </c>
    </row>
    <row r="62" spans="1:4" x14ac:dyDescent="0.4">
      <c r="A62" s="9" t="s">
        <v>121</v>
      </c>
      <c r="B62" s="9" t="s">
        <v>9</v>
      </c>
      <c r="C62" s="10">
        <v>31824.22</v>
      </c>
      <c r="D62" s="9" t="str">
        <f t="shared" si="0"/>
        <v>BoliviaPET</v>
      </c>
    </row>
    <row r="63" spans="1:4" x14ac:dyDescent="0.4">
      <c r="A63" s="9" t="s">
        <v>122</v>
      </c>
      <c r="B63" s="9" t="s">
        <v>9</v>
      </c>
      <c r="C63" s="10">
        <v>29626.95</v>
      </c>
      <c r="D63" s="9" t="str">
        <f t="shared" si="0"/>
        <v>HondurasPET</v>
      </c>
    </row>
    <row r="64" spans="1:4" x14ac:dyDescent="0.4">
      <c r="A64" s="9" t="s">
        <v>123</v>
      </c>
      <c r="B64" s="9" t="s">
        <v>9</v>
      </c>
      <c r="C64" s="10">
        <v>27755.119999999999</v>
      </c>
      <c r="D64" s="9" t="str">
        <f t="shared" si="0"/>
        <v>BelarusPET</v>
      </c>
    </row>
    <row r="65" spans="1:4" x14ac:dyDescent="0.4">
      <c r="A65" s="9" t="s">
        <v>124</v>
      </c>
      <c r="B65" s="9" t="s">
        <v>9</v>
      </c>
      <c r="C65" s="10">
        <v>27655.19</v>
      </c>
      <c r="D65" s="9" t="str">
        <f t="shared" si="0"/>
        <v>KenyaPET</v>
      </c>
    </row>
    <row r="66" spans="1:4" x14ac:dyDescent="0.4">
      <c r="A66" s="9" t="s">
        <v>125</v>
      </c>
      <c r="B66" s="9" t="s">
        <v>9</v>
      </c>
      <c r="C66" s="10">
        <v>26199.599999999999</v>
      </c>
      <c r="D66" s="9" t="str">
        <f t="shared" si="0"/>
        <v>TanzaniaPET</v>
      </c>
    </row>
    <row r="67" spans="1:4" x14ac:dyDescent="0.4">
      <c r="A67" s="9" t="s">
        <v>73</v>
      </c>
      <c r="B67" s="9" t="s">
        <v>9</v>
      </c>
      <c r="C67" s="10">
        <v>25048.81</v>
      </c>
      <c r="D67" s="9" t="str">
        <f t="shared" ref="D67:D130" si="1">A67&amp;B67</f>
        <v>CambodiaPET</v>
      </c>
    </row>
    <row r="68" spans="1:4" x14ac:dyDescent="0.4">
      <c r="A68" s="9" t="s">
        <v>126</v>
      </c>
      <c r="B68" s="9" t="s">
        <v>9</v>
      </c>
      <c r="C68" s="10">
        <v>24988.69</v>
      </c>
      <c r="D68" s="9" t="str">
        <f t="shared" si="1"/>
        <v>UgandaPET</v>
      </c>
    </row>
    <row r="69" spans="1:4" x14ac:dyDescent="0.4">
      <c r="A69" s="11" t="s">
        <v>59</v>
      </c>
      <c r="B69" s="9" t="s">
        <v>9</v>
      </c>
      <c r="C69" s="10">
        <v>24295.08</v>
      </c>
      <c r="D69" s="9" t="str">
        <f t="shared" si="1"/>
        <v>SwedenPET</v>
      </c>
    </row>
    <row r="70" spans="1:4" x14ac:dyDescent="0.4">
      <c r="A70" s="11" t="s">
        <v>127</v>
      </c>
      <c r="B70" s="9" t="s">
        <v>9</v>
      </c>
      <c r="C70" s="10">
        <v>22938.959999999999</v>
      </c>
      <c r="D70" s="9" t="str">
        <f t="shared" si="1"/>
        <v>Slovak RepublicPET</v>
      </c>
    </row>
    <row r="71" spans="1:4" x14ac:dyDescent="0.4">
      <c r="A71" s="9" t="s">
        <v>128</v>
      </c>
      <c r="B71" s="9" t="s">
        <v>9</v>
      </c>
      <c r="C71" s="10">
        <v>22662.81</v>
      </c>
      <c r="D71" s="9" t="str">
        <f t="shared" si="1"/>
        <v>KuwaitPET</v>
      </c>
    </row>
    <row r="72" spans="1:4" x14ac:dyDescent="0.4">
      <c r="A72" s="9" t="s">
        <v>129</v>
      </c>
      <c r="B72" s="9" t="s">
        <v>9</v>
      </c>
      <c r="C72" s="10">
        <v>21326.61</v>
      </c>
      <c r="D72" s="9" t="str">
        <f t="shared" si="1"/>
        <v>AzerbaijanPET</v>
      </c>
    </row>
    <row r="73" spans="1:4" x14ac:dyDescent="0.4">
      <c r="A73" s="9" t="s">
        <v>130</v>
      </c>
      <c r="B73" s="9" t="s">
        <v>9</v>
      </c>
      <c r="C73" s="10">
        <v>21271.53</v>
      </c>
      <c r="D73" s="9" t="str">
        <f t="shared" si="1"/>
        <v>AngolaPET</v>
      </c>
    </row>
    <row r="74" spans="1:4" x14ac:dyDescent="0.4">
      <c r="A74" s="9" t="s">
        <v>131</v>
      </c>
      <c r="B74" s="9" t="s">
        <v>9</v>
      </c>
      <c r="C74" s="10">
        <v>21217.25</v>
      </c>
      <c r="D74" s="9" t="str">
        <f t="shared" si="1"/>
        <v>Congo, Dem. Rep.PET</v>
      </c>
    </row>
    <row r="75" spans="1:4" x14ac:dyDescent="0.4">
      <c r="A75" s="9" t="s">
        <v>132</v>
      </c>
      <c r="B75" s="9" t="s">
        <v>9</v>
      </c>
      <c r="C75" s="10">
        <v>20381.95</v>
      </c>
      <c r="D75" s="9" t="str">
        <f t="shared" si="1"/>
        <v>JordanPET</v>
      </c>
    </row>
    <row r="76" spans="1:4" x14ac:dyDescent="0.4">
      <c r="A76" s="9" t="s">
        <v>133</v>
      </c>
      <c r="B76" s="9" t="s">
        <v>9</v>
      </c>
      <c r="C76" s="10">
        <v>19803.099999999999</v>
      </c>
      <c r="D76" s="9" t="str">
        <f t="shared" si="1"/>
        <v>Hong KongPET</v>
      </c>
    </row>
    <row r="77" spans="1:4" x14ac:dyDescent="0.4">
      <c r="A77" s="11" t="s">
        <v>46</v>
      </c>
      <c r="B77" s="9" t="s">
        <v>9</v>
      </c>
      <c r="C77" s="10">
        <v>18433.330000000002</v>
      </c>
      <c r="D77" s="9" t="str">
        <f t="shared" si="1"/>
        <v>Republic of IrelandPET</v>
      </c>
    </row>
    <row r="78" spans="1:4" x14ac:dyDescent="0.4">
      <c r="A78" s="9" t="s">
        <v>134</v>
      </c>
      <c r="B78" s="9" t="s">
        <v>9</v>
      </c>
      <c r="C78" s="10">
        <v>17883.07</v>
      </c>
      <c r="D78" s="9" t="str">
        <f t="shared" si="1"/>
        <v>QatarPET</v>
      </c>
    </row>
    <row r="79" spans="1:4" x14ac:dyDescent="0.4">
      <c r="A79" s="9" t="s">
        <v>135</v>
      </c>
      <c r="B79" s="9" t="s">
        <v>9</v>
      </c>
      <c r="C79" s="10">
        <v>17465.310000000001</v>
      </c>
      <c r="D79" s="9" t="str">
        <f t="shared" si="1"/>
        <v>UruguayPET</v>
      </c>
    </row>
    <row r="80" spans="1:4" x14ac:dyDescent="0.4">
      <c r="A80" s="11" t="s">
        <v>41</v>
      </c>
      <c r="B80" s="9" t="s">
        <v>9</v>
      </c>
      <c r="C80" s="10">
        <v>17072.740000000002</v>
      </c>
      <c r="D80" s="9" t="str">
        <f t="shared" si="1"/>
        <v>DenmarkPET</v>
      </c>
    </row>
    <row r="81" spans="1:4" x14ac:dyDescent="0.4">
      <c r="A81" s="11" t="s">
        <v>60</v>
      </c>
      <c r="B81" s="9" t="s">
        <v>9</v>
      </c>
      <c r="C81" s="10">
        <v>16952.88</v>
      </c>
      <c r="D81" s="9" t="str">
        <f t="shared" si="1"/>
        <v>NorwayPET</v>
      </c>
    </row>
    <row r="82" spans="1:4" x14ac:dyDescent="0.4">
      <c r="A82" s="9" t="s">
        <v>136</v>
      </c>
      <c r="B82" s="9" t="s">
        <v>9</v>
      </c>
      <c r="C82" s="10">
        <v>16409.8</v>
      </c>
      <c r="D82" s="9" t="str">
        <f t="shared" si="1"/>
        <v>SudanPET</v>
      </c>
    </row>
    <row r="83" spans="1:4" x14ac:dyDescent="0.4">
      <c r="A83" s="9" t="s">
        <v>137</v>
      </c>
      <c r="B83" s="9" t="s">
        <v>9</v>
      </c>
      <c r="C83" s="10">
        <v>16376.24</v>
      </c>
      <c r="D83" s="9" t="str">
        <f t="shared" si="1"/>
        <v>GeorgiaPET</v>
      </c>
    </row>
    <row r="84" spans="1:4" x14ac:dyDescent="0.4">
      <c r="A84" s="11" t="s">
        <v>38</v>
      </c>
      <c r="B84" s="9" t="s">
        <v>9</v>
      </c>
      <c r="C84" s="10">
        <v>15985.05</v>
      </c>
      <c r="D84" s="9" t="str">
        <f t="shared" si="1"/>
        <v>CroatiaPET</v>
      </c>
    </row>
    <row r="85" spans="1:4" x14ac:dyDescent="0.4">
      <c r="A85" s="9" t="s">
        <v>138</v>
      </c>
      <c r="B85" s="9" t="s">
        <v>9</v>
      </c>
      <c r="C85" s="10">
        <v>15862.3</v>
      </c>
      <c r="D85" s="9" t="str">
        <f t="shared" si="1"/>
        <v>KyrgyzstanPET</v>
      </c>
    </row>
    <row r="86" spans="1:4" x14ac:dyDescent="0.4">
      <c r="A86" s="9" t="s">
        <v>139</v>
      </c>
      <c r="B86" s="9" t="s">
        <v>9</v>
      </c>
      <c r="C86" s="10">
        <v>15723.57</v>
      </c>
      <c r="D86" s="9" t="str">
        <f t="shared" si="1"/>
        <v>Puerto RicoPET</v>
      </c>
    </row>
    <row r="87" spans="1:4" x14ac:dyDescent="0.4">
      <c r="A87" s="9" t="s">
        <v>140</v>
      </c>
      <c r="B87" s="9" t="s">
        <v>9</v>
      </c>
      <c r="C87" s="10">
        <v>15373.16</v>
      </c>
      <c r="D87" s="9" t="str">
        <f t="shared" si="1"/>
        <v>OmanPET</v>
      </c>
    </row>
    <row r="88" spans="1:4" x14ac:dyDescent="0.4">
      <c r="A88" s="9" t="s">
        <v>141</v>
      </c>
      <c r="B88" s="9" t="s">
        <v>9</v>
      </c>
      <c r="C88" s="10">
        <v>14568.01</v>
      </c>
      <c r="D88" s="9" t="str">
        <f t="shared" si="1"/>
        <v>El SalvadorPET</v>
      </c>
    </row>
    <row r="89" spans="1:4" x14ac:dyDescent="0.4">
      <c r="A89" s="9" t="s">
        <v>142</v>
      </c>
      <c r="B89" s="9" t="s">
        <v>9</v>
      </c>
      <c r="C89" s="10">
        <v>14459.1</v>
      </c>
      <c r="D89" s="9" t="str">
        <f t="shared" si="1"/>
        <v>ParaguayPET</v>
      </c>
    </row>
    <row r="90" spans="1:4" x14ac:dyDescent="0.4">
      <c r="A90" s="9" t="s">
        <v>143</v>
      </c>
      <c r="B90" s="9" t="s">
        <v>9</v>
      </c>
      <c r="C90" s="10">
        <v>14457.85</v>
      </c>
      <c r="D90" s="9" t="str">
        <f t="shared" si="1"/>
        <v>VenezuelaPET</v>
      </c>
    </row>
    <row r="91" spans="1:4" x14ac:dyDescent="0.4">
      <c r="A91" s="9" t="s">
        <v>144</v>
      </c>
      <c r="B91" s="9" t="s">
        <v>9</v>
      </c>
      <c r="C91" s="10">
        <v>14430.41</v>
      </c>
      <c r="D91" s="9" t="str">
        <f t="shared" si="1"/>
        <v>New ZealandPET</v>
      </c>
    </row>
    <row r="92" spans="1:4" x14ac:dyDescent="0.4">
      <c r="A92" s="9" t="s">
        <v>145</v>
      </c>
      <c r="B92" s="9" t="s">
        <v>9</v>
      </c>
      <c r="C92" s="10">
        <v>13726.28</v>
      </c>
      <c r="D92" s="9" t="str">
        <f t="shared" si="1"/>
        <v>LebanonPET</v>
      </c>
    </row>
    <row r="93" spans="1:4" x14ac:dyDescent="0.4">
      <c r="A93" s="9" t="s">
        <v>76</v>
      </c>
      <c r="B93" s="9" t="s">
        <v>9</v>
      </c>
      <c r="C93" s="10">
        <v>13651.58</v>
      </c>
      <c r="D93" s="9" t="str">
        <f t="shared" si="1"/>
        <v>EthiopiaPET</v>
      </c>
    </row>
    <row r="94" spans="1:4" x14ac:dyDescent="0.4">
      <c r="A94" s="11" t="s">
        <v>43</v>
      </c>
      <c r="B94" s="9" t="s">
        <v>9</v>
      </c>
      <c r="C94" s="10">
        <v>13262.92</v>
      </c>
      <c r="D94" s="9" t="str">
        <f t="shared" si="1"/>
        <v>FinlandPET</v>
      </c>
    </row>
    <row r="95" spans="1:4" x14ac:dyDescent="0.4">
      <c r="A95" s="9" t="s">
        <v>146</v>
      </c>
      <c r="B95" s="9" t="s">
        <v>9</v>
      </c>
      <c r="C95" s="10">
        <v>12610.93</v>
      </c>
      <c r="D95" s="9" t="str">
        <f t="shared" si="1"/>
        <v>JamaicaPET</v>
      </c>
    </row>
    <row r="96" spans="1:4" x14ac:dyDescent="0.4">
      <c r="A96" s="9" t="s">
        <v>147</v>
      </c>
      <c r="B96" s="9" t="s">
        <v>9</v>
      </c>
      <c r="C96" s="10">
        <v>12567.4</v>
      </c>
      <c r="D96" s="9" t="str">
        <f t="shared" si="1"/>
        <v>Costa RicaPET</v>
      </c>
    </row>
    <row r="97" spans="1:4" x14ac:dyDescent="0.4">
      <c r="A97" s="11" t="s">
        <v>49</v>
      </c>
      <c r="B97" s="9" t="s">
        <v>9</v>
      </c>
      <c r="C97" s="10">
        <v>12184.66</v>
      </c>
      <c r="D97" s="9" t="str">
        <f t="shared" si="1"/>
        <v>LithuaniaPET</v>
      </c>
    </row>
    <row r="98" spans="1:4" x14ac:dyDescent="0.4">
      <c r="A98" s="9" t="s">
        <v>148</v>
      </c>
      <c r="B98" s="9" t="s">
        <v>9</v>
      </c>
      <c r="C98" s="10">
        <v>10721.91</v>
      </c>
      <c r="D98" s="9" t="str">
        <f t="shared" si="1"/>
        <v>SingaporePET</v>
      </c>
    </row>
    <row r="99" spans="1:4" x14ac:dyDescent="0.4">
      <c r="A99" s="9" t="s">
        <v>149</v>
      </c>
      <c r="B99" s="9" t="s">
        <v>9</v>
      </c>
      <c r="C99" s="10">
        <v>10589.97</v>
      </c>
      <c r="D99" s="9" t="str">
        <f t="shared" si="1"/>
        <v>TajikistanPET</v>
      </c>
    </row>
    <row r="100" spans="1:4" x14ac:dyDescent="0.4">
      <c r="A100" s="9" t="s">
        <v>150</v>
      </c>
      <c r="B100" s="9" t="s">
        <v>9</v>
      </c>
      <c r="C100" s="10">
        <v>10577.46</v>
      </c>
      <c r="D100" s="9" t="str">
        <f t="shared" si="1"/>
        <v>Bosnia HerzegovinaPET</v>
      </c>
    </row>
    <row r="101" spans="1:4" x14ac:dyDescent="0.4">
      <c r="A101" s="9" t="s">
        <v>151</v>
      </c>
      <c r="B101" s="9" t="s">
        <v>9</v>
      </c>
      <c r="C101" s="10">
        <v>10206.35</v>
      </c>
      <c r="D101" s="9" t="str">
        <f t="shared" si="1"/>
        <v>NicaraguaPET</v>
      </c>
    </row>
    <row r="102" spans="1:4" x14ac:dyDescent="0.4">
      <c r="A102" s="9" t="s">
        <v>152</v>
      </c>
      <c r="B102" s="9" t="s">
        <v>9</v>
      </c>
      <c r="C102" s="10">
        <v>10055.700000000001</v>
      </c>
      <c r="D102" s="9" t="str">
        <f t="shared" si="1"/>
        <v>LaosPET</v>
      </c>
    </row>
    <row r="103" spans="1:4" x14ac:dyDescent="0.4">
      <c r="A103" s="9" t="s">
        <v>153</v>
      </c>
      <c r="B103" s="9" t="s">
        <v>9</v>
      </c>
      <c r="C103" s="10">
        <v>9532.07</v>
      </c>
      <c r="D103" s="9" t="str">
        <f t="shared" si="1"/>
        <v>North MacedoniaPET</v>
      </c>
    </row>
    <row r="104" spans="1:4" x14ac:dyDescent="0.4">
      <c r="A104" s="9" t="s">
        <v>154</v>
      </c>
      <c r="B104" s="9" t="s">
        <v>9</v>
      </c>
      <c r="C104" s="10">
        <v>9505.41</v>
      </c>
      <c r="D104" s="9" t="str">
        <f t="shared" si="1"/>
        <v>Papua New GuineaPET</v>
      </c>
    </row>
    <row r="105" spans="1:4" x14ac:dyDescent="0.4">
      <c r="A105" s="9" t="s">
        <v>155</v>
      </c>
      <c r="B105" s="9" t="s">
        <v>9</v>
      </c>
      <c r="C105" s="10">
        <v>9475.68</v>
      </c>
      <c r="D105" s="9" t="str">
        <f t="shared" si="1"/>
        <v>Sri LankaPET</v>
      </c>
    </row>
    <row r="106" spans="1:4" x14ac:dyDescent="0.4">
      <c r="A106" s="9" t="s">
        <v>156</v>
      </c>
      <c r="B106" s="9" t="s">
        <v>9</v>
      </c>
      <c r="C106" s="10">
        <v>9414.69</v>
      </c>
      <c r="D106" s="9" t="str">
        <f t="shared" si="1"/>
        <v>HaitiPET</v>
      </c>
    </row>
    <row r="107" spans="1:4" x14ac:dyDescent="0.4">
      <c r="A107" s="9" t="s">
        <v>157</v>
      </c>
      <c r="B107" s="9" t="s">
        <v>9</v>
      </c>
      <c r="C107" s="10">
        <v>9222.58</v>
      </c>
      <c r="D107" s="9" t="str">
        <f t="shared" si="1"/>
        <v>TurkmenistanPET</v>
      </c>
    </row>
    <row r="108" spans="1:4" x14ac:dyDescent="0.4">
      <c r="A108" s="9" t="s">
        <v>158</v>
      </c>
      <c r="B108" s="9" t="s">
        <v>9</v>
      </c>
      <c r="C108" s="10">
        <v>9097.48</v>
      </c>
      <c r="D108" s="9" t="str">
        <f t="shared" si="1"/>
        <v>PanamaPET</v>
      </c>
    </row>
    <row r="109" spans="1:4" x14ac:dyDescent="0.4">
      <c r="A109" s="9" t="s">
        <v>159</v>
      </c>
      <c r="B109" s="9" t="s">
        <v>9</v>
      </c>
      <c r="C109" s="10">
        <v>8682.25</v>
      </c>
      <c r="D109" s="9" t="str">
        <f t="shared" si="1"/>
        <v>ZambiaPET</v>
      </c>
    </row>
    <row r="110" spans="1:4" x14ac:dyDescent="0.4">
      <c r="A110" s="9" t="s">
        <v>160</v>
      </c>
      <c r="B110" s="9" t="s">
        <v>9</v>
      </c>
      <c r="C110" s="10">
        <v>8486.1</v>
      </c>
      <c r="D110" s="9" t="str">
        <f t="shared" si="1"/>
        <v>BahrainPET</v>
      </c>
    </row>
    <row r="111" spans="1:4" x14ac:dyDescent="0.4">
      <c r="A111" s="9" t="s">
        <v>161</v>
      </c>
      <c r="B111" s="9" t="s">
        <v>9</v>
      </c>
      <c r="C111" s="10">
        <v>8193.4</v>
      </c>
      <c r="D111" s="9" t="str">
        <f t="shared" si="1"/>
        <v>MoldovaPET</v>
      </c>
    </row>
    <row r="112" spans="1:4" x14ac:dyDescent="0.4">
      <c r="A112" s="11" t="s">
        <v>57</v>
      </c>
      <c r="B112" s="9" t="s">
        <v>9</v>
      </c>
      <c r="C112" s="10">
        <v>7932.65</v>
      </c>
      <c r="D112" s="9" t="str">
        <f t="shared" si="1"/>
        <v>SloveniaPET</v>
      </c>
    </row>
    <row r="113" spans="1:4" x14ac:dyDescent="0.4">
      <c r="A113" s="9" t="s">
        <v>162</v>
      </c>
      <c r="B113" s="9" t="s">
        <v>9</v>
      </c>
      <c r="C113" s="10">
        <v>7620.7</v>
      </c>
      <c r="D113" s="9" t="str">
        <f t="shared" si="1"/>
        <v>KosovoPET</v>
      </c>
    </row>
    <row r="114" spans="1:4" x14ac:dyDescent="0.4">
      <c r="A114" s="9" t="s">
        <v>163</v>
      </c>
      <c r="B114" s="9" t="s">
        <v>9</v>
      </c>
      <c r="C114" s="10">
        <v>7537.52</v>
      </c>
      <c r="D114" s="9" t="str">
        <f t="shared" si="1"/>
        <v>Trinidad and TobagoPET</v>
      </c>
    </row>
    <row r="115" spans="1:4" x14ac:dyDescent="0.4">
      <c r="A115" s="11" t="s">
        <v>48</v>
      </c>
      <c r="B115" s="9" t="s">
        <v>9</v>
      </c>
      <c r="C115" s="10">
        <v>7285</v>
      </c>
      <c r="D115" s="9" t="str">
        <f t="shared" si="1"/>
        <v>LatviaPET</v>
      </c>
    </row>
    <row r="116" spans="1:4" x14ac:dyDescent="0.4">
      <c r="A116" s="9" t="s">
        <v>164</v>
      </c>
      <c r="B116" s="9" t="s">
        <v>9</v>
      </c>
      <c r="C116" s="10">
        <v>7065.15</v>
      </c>
      <c r="D116" s="9" t="str">
        <f t="shared" si="1"/>
        <v>MozambiquePET</v>
      </c>
    </row>
    <row r="117" spans="1:4" x14ac:dyDescent="0.4">
      <c r="A117" s="9" t="s">
        <v>165</v>
      </c>
      <c r="B117" s="9" t="s">
        <v>9</v>
      </c>
      <c r="C117" s="10">
        <v>6535.22</v>
      </c>
      <c r="D117" s="9" t="str">
        <f t="shared" si="1"/>
        <v>AlbaniaPET</v>
      </c>
    </row>
    <row r="118" spans="1:4" x14ac:dyDescent="0.4">
      <c r="A118" s="9" t="s">
        <v>166</v>
      </c>
      <c r="B118" s="9" t="s">
        <v>9</v>
      </c>
      <c r="C118" s="10">
        <v>6401.94</v>
      </c>
      <c r="D118" s="9" t="str">
        <f t="shared" si="1"/>
        <v>SyriaPET</v>
      </c>
    </row>
    <row r="119" spans="1:4" x14ac:dyDescent="0.4">
      <c r="A119" s="9" t="s">
        <v>167</v>
      </c>
      <c r="B119" s="9" t="s">
        <v>9</v>
      </c>
      <c r="C119" s="10">
        <v>6345.6</v>
      </c>
      <c r="D119" s="9" t="str">
        <f t="shared" si="1"/>
        <v>MadagascarPET</v>
      </c>
    </row>
    <row r="120" spans="1:4" x14ac:dyDescent="0.4">
      <c r="A120" s="9" t="s">
        <v>168</v>
      </c>
      <c r="B120" s="9" t="s">
        <v>9</v>
      </c>
      <c r="C120" s="10">
        <v>6148.67</v>
      </c>
      <c r="D120" s="9" t="str">
        <f t="shared" si="1"/>
        <v>CubaPET</v>
      </c>
    </row>
    <row r="121" spans="1:4" x14ac:dyDescent="0.4">
      <c r="A121" s="9" t="s">
        <v>169</v>
      </c>
      <c r="B121" s="9" t="s">
        <v>9</v>
      </c>
      <c r="C121" s="10">
        <v>6034.62</v>
      </c>
      <c r="D121" s="9" t="str">
        <f t="shared" si="1"/>
        <v>Cote dIvoirePET</v>
      </c>
    </row>
    <row r="122" spans="1:4" x14ac:dyDescent="0.4">
      <c r="A122" s="9" t="s">
        <v>170</v>
      </c>
      <c r="B122" s="9" t="s">
        <v>9</v>
      </c>
      <c r="C122" s="10">
        <v>6021.18</v>
      </c>
      <c r="D122" s="9" t="str">
        <f t="shared" si="1"/>
        <v>ArmeniaPET</v>
      </c>
    </row>
    <row r="123" spans="1:4" x14ac:dyDescent="0.4">
      <c r="A123" s="9" t="s">
        <v>171</v>
      </c>
      <c r="B123" s="9" t="s">
        <v>9</v>
      </c>
      <c r="C123" s="10">
        <v>5981.9</v>
      </c>
      <c r="D123" s="9" t="str">
        <f t="shared" si="1"/>
        <v>CameroonPET</v>
      </c>
    </row>
    <row r="124" spans="1:4" x14ac:dyDescent="0.4">
      <c r="A124" s="11" t="s">
        <v>51</v>
      </c>
      <c r="B124" s="9" t="s">
        <v>9</v>
      </c>
      <c r="C124" s="10">
        <v>5729.17</v>
      </c>
      <c r="D124" s="9" t="str">
        <f t="shared" si="1"/>
        <v>MaltaPET</v>
      </c>
    </row>
    <row r="125" spans="1:4" x14ac:dyDescent="0.4">
      <c r="A125" s="9" t="s">
        <v>172</v>
      </c>
      <c r="B125" s="9" t="s">
        <v>9</v>
      </c>
      <c r="C125" s="10">
        <v>5614.48</v>
      </c>
      <c r="D125" s="9" t="str">
        <f t="shared" si="1"/>
        <v>NigerPET</v>
      </c>
    </row>
    <row r="126" spans="1:4" x14ac:dyDescent="0.4">
      <c r="A126" s="9" t="s">
        <v>173</v>
      </c>
      <c r="B126" s="9" t="s">
        <v>9</v>
      </c>
      <c r="C126" s="10">
        <v>4858.84</v>
      </c>
      <c r="D126" s="9" t="str">
        <f t="shared" si="1"/>
        <v>Burkina FasoPET</v>
      </c>
    </row>
    <row r="127" spans="1:4" x14ac:dyDescent="0.4">
      <c r="A127" s="9" t="s">
        <v>174</v>
      </c>
      <c r="B127" s="9" t="s">
        <v>9</v>
      </c>
      <c r="C127" s="10">
        <v>4841.66</v>
      </c>
      <c r="D127" s="9" t="str">
        <f t="shared" si="1"/>
        <v>MaliPET</v>
      </c>
    </row>
    <row r="128" spans="1:4" x14ac:dyDescent="0.4">
      <c r="A128" s="9" t="s">
        <v>175</v>
      </c>
      <c r="B128" s="9" t="s">
        <v>9</v>
      </c>
      <c r="C128" s="10">
        <v>4372.7299999999996</v>
      </c>
      <c r="D128" s="9" t="str">
        <f t="shared" si="1"/>
        <v>MalawiPET</v>
      </c>
    </row>
    <row r="129" spans="1:4" x14ac:dyDescent="0.4">
      <c r="A129" s="11" t="s">
        <v>39</v>
      </c>
      <c r="B129" s="9" t="s">
        <v>9</v>
      </c>
      <c r="C129" s="10">
        <v>4166.05</v>
      </c>
      <c r="D129" s="9" t="str">
        <f t="shared" si="1"/>
        <v>CyprusPET</v>
      </c>
    </row>
    <row r="130" spans="1:4" x14ac:dyDescent="0.4">
      <c r="A130" s="11" t="s">
        <v>42</v>
      </c>
      <c r="B130" s="9" t="s">
        <v>9</v>
      </c>
      <c r="C130" s="10">
        <v>3808.87</v>
      </c>
      <c r="D130" s="9" t="str">
        <f t="shared" si="1"/>
        <v>EstoniaPET</v>
      </c>
    </row>
    <row r="131" spans="1:4" x14ac:dyDescent="0.4">
      <c r="A131" s="9" t="s">
        <v>176</v>
      </c>
      <c r="B131" s="9" t="s">
        <v>9</v>
      </c>
      <c r="C131" s="10">
        <v>3801.31</v>
      </c>
      <c r="D131" s="9" t="str">
        <f t="shared" ref="D131:D194" si="2">A131&amp;B131</f>
        <v>SenegalPET</v>
      </c>
    </row>
    <row r="132" spans="1:4" x14ac:dyDescent="0.4">
      <c r="A132" s="9" t="s">
        <v>177</v>
      </c>
      <c r="B132" s="9" t="s">
        <v>9</v>
      </c>
      <c r="C132" s="10">
        <v>3797.99</v>
      </c>
      <c r="D132" s="9" t="str">
        <f t="shared" si="2"/>
        <v>ChadPET</v>
      </c>
    </row>
    <row r="133" spans="1:4" x14ac:dyDescent="0.4">
      <c r="A133" s="11" t="s">
        <v>50</v>
      </c>
      <c r="B133" s="9" t="s">
        <v>9</v>
      </c>
      <c r="C133" s="10">
        <v>3758.44</v>
      </c>
      <c r="D133" s="9" t="str">
        <f t="shared" si="2"/>
        <v>LuxembourgPET</v>
      </c>
    </row>
    <row r="134" spans="1:4" x14ac:dyDescent="0.4">
      <c r="A134" s="9" t="s">
        <v>178</v>
      </c>
      <c r="B134" s="9" t="s">
        <v>9</v>
      </c>
      <c r="C134" s="10">
        <v>3550.98</v>
      </c>
      <c r="D134" s="9" t="str">
        <f t="shared" si="2"/>
        <v>MongoliaPET</v>
      </c>
    </row>
    <row r="135" spans="1:4" x14ac:dyDescent="0.4">
      <c r="A135" s="9" t="s">
        <v>179</v>
      </c>
      <c r="B135" s="9" t="s">
        <v>9</v>
      </c>
      <c r="C135" s="10">
        <v>3497.39</v>
      </c>
      <c r="D135" s="9" t="str">
        <f t="shared" si="2"/>
        <v>ZimbabwePET</v>
      </c>
    </row>
    <row r="136" spans="1:4" x14ac:dyDescent="0.4">
      <c r="A136" s="9" t="s">
        <v>180</v>
      </c>
      <c r="B136" s="9" t="s">
        <v>9</v>
      </c>
      <c r="C136" s="10">
        <v>3205.87</v>
      </c>
      <c r="D136" s="9" t="str">
        <f t="shared" si="2"/>
        <v>MontenegroPET</v>
      </c>
    </row>
    <row r="137" spans="1:4" x14ac:dyDescent="0.4">
      <c r="A137" s="9" t="s">
        <v>181</v>
      </c>
      <c r="B137" s="9" t="s">
        <v>9</v>
      </c>
      <c r="C137" s="10">
        <v>2969.97</v>
      </c>
      <c r="D137" s="9" t="str">
        <f t="shared" si="2"/>
        <v>GuineaPET</v>
      </c>
    </row>
    <row r="138" spans="1:4" x14ac:dyDescent="0.4">
      <c r="A138" s="9" t="s">
        <v>182</v>
      </c>
      <c r="B138" s="9" t="s">
        <v>9</v>
      </c>
      <c r="C138" s="10">
        <v>2952.26</v>
      </c>
      <c r="D138" s="9" t="str">
        <f t="shared" si="2"/>
        <v>RwandaPET</v>
      </c>
    </row>
    <row r="139" spans="1:4" x14ac:dyDescent="0.4">
      <c r="A139" s="9" t="s">
        <v>183</v>
      </c>
      <c r="B139" s="9" t="s">
        <v>9</v>
      </c>
      <c r="C139" s="10">
        <v>2861.43</v>
      </c>
      <c r="D139" s="9" t="str">
        <f t="shared" si="2"/>
        <v>BeninPET</v>
      </c>
    </row>
    <row r="140" spans="1:4" x14ac:dyDescent="0.4">
      <c r="A140" s="9" t="s">
        <v>184</v>
      </c>
      <c r="B140" s="9" t="s">
        <v>9</v>
      </c>
      <c r="C140" s="10">
        <v>2762.15</v>
      </c>
      <c r="D140" s="9" t="str">
        <f t="shared" si="2"/>
        <v>BurundiPET</v>
      </c>
    </row>
    <row r="141" spans="1:4" x14ac:dyDescent="0.4">
      <c r="A141" s="9" t="s">
        <v>185</v>
      </c>
      <c r="B141" s="9" t="s">
        <v>9</v>
      </c>
      <c r="C141" s="10">
        <v>2539.2600000000002</v>
      </c>
      <c r="D141" s="9" t="str">
        <f t="shared" si="2"/>
        <v>Bahamas, ThePET</v>
      </c>
    </row>
    <row r="142" spans="1:4" x14ac:dyDescent="0.4">
      <c r="A142" s="9" t="s">
        <v>186</v>
      </c>
      <c r="B142" s="9" t="s">
        <v>9</v>
      </c>
      <c r="C142" s="10">
        <v>2384.69</v>
      </c>
      <c r="D142" s="9" t="str">
        <f t="shared" si="2"/>
        <v>GuyanaPET</v>
      </c>
    </row>
    <row r="143" spans="1:4" x14ac:dyDescent="0.4">
      <c r="A143" s="9" t="s">
        <v>187</v>
      </c>
      <c r="B143" s="9" t="s">
        <v>9</v>
      </c>
      <c r="C143" s="10">
        <v>2338.62</v>
      </c>
      <c r="D143" s="9" t="str">
        <f t="shared" si="2"/>
        <v>South SudanPET</v>
      </c>
    </row>
    <row r="144" spans="1:4" x14ac:dyDescent="0.4">
      <c r="A144" s="9" t="s">
        <v>188</v>
      </c>
      <c r="B144" s="9" t="s">
        <v>9</v>
      </c>
      <c r="C144" s="10">
        <v>1955.21</v>
      </c>
      <c r="D144" s="9" t="str">
        <f t="shared" si="2"/>
        <v>BelizePET</v>
      </c>
    </row>
    <row r="145" spans="1:4" x14ac:dyDescent="0.4">
      <c r="A145" s="9" t="s">
        <v>189</v>
      </c>
      <c r="B145" s="9" t="s">
        <v>9</v>
      </c>
      <c r="C145" s="10">
        <v>1896.22</v>
      </c>
      <c r="D145" s="9" t="str">
        <f t="shared" si="2"/>
        <v>TogoPET</v>
      </c>
    </row>
    <row r="146" spans="1:4" x14ac:dyDescent="0.4">
      <c r="A146" s="9" t="s">
        <v>190</v>
      </c>
      <c r="B146" s="9" t="s">
        <v>9</v>
      </c>
      <c r="C146" s="10">
        <v>1844.15</v>
      </c>
      <c r="D146" s="9" t="str">
        <f t="shared" si="2"/>
        <v>Sierra LeonePET</v>
      </c>
    </row>
    <row r="147" spans="1:4" x14ac:dyDescent="0.4">
      <c r="A147" s="9" t="s">
        <v>191</v>
      </c>
      <c r="B147" s="9" t="s">
        <v>9</v>
      </c>
      <c r="C147" s="10">
        <v>1572.85</v>
      </c>
      <c r="D147" s="9" t="str">
        <f t="shared" si="2"/>
        <v>SurinamePET</v>
      </c>
    </row>
    <row r="148" spans="1:4" x14ac:dyDescent="0.4">
      <c r="A148" s="11" t="s">
        <v>192</v>
      </c>
      <c r="B148" s="9" t="s">
        <v>9</v>
      </c>
      <c r="C148" s="10">
        <v>1542.09</v>
      </c>
      <c r="D148" s="9" t="str">
        <f t="shared" si="2"/>
        <v>IcelandPET</v>
      </c>
    </row>
    <row r="149" spans="1:4" x14ac:dyDescent="0.4">
      <c r="A149" s="9" t="s">
        <v>193</v>
      </c>
      <c r="B149" s="9" t="s">
        <v>9</v>
      </c>
      <c r="C149" s="10">
        <v>1477.61</v>
      </c>
      <c r="D149" s="9" t="str">
        <f t="shared" si="2"/>
        <v>BarbadosPET</v>
      </c>
    </row>
    <row r="150" spans="1:4" x14ac:dyDescent="0.4">
      <c r="A150" s="9" t="s">
        <v>194</v>
      </c>
      <c r="B150" s="9" t="s">
        <v>9</v>
      </c>
      <c r="C150" s="10">
        <v>1392.38</v>
      </c>
      <c r="D150" s="9" t="str">
        <f t="shared" si="2"/>
        <v>Timor LestePET</v>
      </c>
    </row>
    <row r="151" spans="1:4" x14ac:dyDescent="0.4">
      <c r="A151" s="9" t="s">
        <v>195</v>
      </c>
      <c r="B151" s="9" t="s">
        <v>9</v>
      </c>
      <c r="C151" s="10">
        <v>1279.42</v>
      </c>
      <c r="D151" s="9" t="str">
        <f t="shared" si="2"/>
        <v>Congo, Rep.PET</v>
      </c>
    </row>
    <row r="152" spans="1:4" x14ac:dyDescent="0.4">
      <c r="A152" s="9" t="s">
        <v>196</v>
      </c>
      <c r="B152" s="9" t="s">
        <v>9</v>
      </c>
      <c r="C152" s="10">
        <v>1195.57</v>
      </c>
      <c r="D152" s="9" t="str">
        <f t="shared" si="2"/>
        <v>Central African RepublicPET</v>
      </c>
    </row>
    <row r="153" spans="1:4" x14ac:dyDescent="0.4">
      <c r="A153" s="9" t="s">
        <v>197</v>
      </c>
      <c r="B153" s="9" t="s">
        <v>9</v>
      </c>
      <c r="C153" s="10">
        <v>1136.33</v>
      </c>
      <c r="D153" s="9" t="str">
        <f t="shared" si="2"/>
        <v>LiberiaPET</v>
      </c>
    </row>
    <row r="154" spans="1:4" x14ac:dyDescent="0.4">
      <c r="A154" s="9" t="s">
        <v>198</v>
      </c>
      <c r="B154" s="9" t="s">
        <v>9</v>
      </c>
      <c r="C154" s="10">
        <v>1014.92</v>
      </c>
      <c r="D154" s="9" t="str">
        <f t="shared" si="2"/>
        <v>MauritaniaPET</v>
      </c>
    </row>
    <row r="155" spans="1:4" x14ac:dyDescent="0.4">
      <c r="A155" s="9" t="s">
        <v>199</v>
      </c>
      <c r="B155" s="9" t="s">
        <v>9</v>
      </c>
      <c r="C155" s="10">
        <v>900.59</v>
      </c>
      <c r="D155" s="9" t="str">
        <f t="shared" si="2"/>
        <v>French GuianaPET</v>
      </c>
    </row>
    <row r="156" spans="1:4" x14ac:dyDescent="0.4">
      <c r="A156" s="9" t="s">
        <v>200</v>
      </c>
      <c r="B156" s="9" t="s">
        <v>9</v>
      </c>
      <c r="C156" s="10">
        <v>871.35</v>
      </c>
      <c r="D156" s="9" t="str">
        <f t="shared" si="2"/>
        <v>FijiPET</v>
      </c>
    </row>
    <row r="157" spans="1:4" x14ac:dyDescent="0.4">
      <c r="A157" s="9" t="s">
        <v>201</v>
      </c>
      <c r="B157" s="9" t="s">
        <v>9</v>
      </c>
      <c r="C157" s="10">
        <v>815.35</v>
      </c>
      <c r="D157" s="9" t="str">
        <f t="shared" si="2"/>
        <v>CuracaoPET</v>
      </c>
    </row>
    <row r="158" spans="1:4" x14ac:dyDescent="0.4">
      <c r="A158" s="9" t="s">
        <v>202</v>
      </c>
      <c r="B158" s="9" t="s">
        <v>9</v>
      </c>
      <c r="C158" s="10">
        <v>812.26</v>
      </c>
      <c r="D158" s="9" t="str">
        <f t="shared" si="2"/>
        <v>BhutanPET</v>
      </c>
    </row>
    <row r="159" spans="1:4" x14ac:dyDescent="0.4">
      <c r="A159" s="9" t="s">
        <v>203</v>
      </c>
      <c r="B159" s="9" t="s">
        <v>9</v>
      </c>
      <c r="C159" s="10">
        <v>789.46</v>
      </c>
      <c r="D159" s="9" t="str">
        <f t="shared" si="2"/>
        <v>EritreaPET</v>
      </c>
    </row>
    <row r="160" spans="1:4" x14ac:dyDescent="0.4">
      <c r="A160" s="9" t="s">
        <v>204</v>
      </c>
      <c r="B160" s="9" t="s">
        <v>9</v>
      </c>
      <c r="C160" s="10">
        <v>713.82</v>
      </c>
      <c r="D160" s="9" t="str">
        <f t="shared" si="2"/>
        <v>St. LuciaPET</v>
      </c>
    </row>
    <row r="161" spans="1:4" x14ac:dyDescent="0.4">
      <c r="A161" s="9" t="s">
        <v>205</v>
      </c>
      <c r="B161" s="9" t="s">
        <v>9</v>
      </c>
      <c r="C161" s="10">
        <v>665.3</v>
      </c>
      <c r="D161" s="9" t="str">
        <f t="shared" si="2"/>
        <v>Solomon IslandsPET</v>
      </c>
    </row>
    <row r="162" spans="1:4" x14ac:dyDescent="0.4">
      <c r="A162" s="9" t="s">
        <v>206</v>
      </c>
      <c r="B162" s="9" t="s">
        <v>9</v>
      </c>
      <c r="C162" s="10">
        <v>607.48</v>
      </c>
      <c r="D162" s="9" t="str">
        <f t="shared" si="2"/>
        <v>ArubaPET</v>
      </c>
    </row>
    <row r="163" spans="1:4" x14ac:dyDescent="0.4">
      <c r="A163" s="9" t="s">
        <v>207</v>
      </c>
      <c r="B163" s="9" t="s">
        <v>9</v>
      </c>
      <c r="C163" s="10">
        <v>579.88</v>
      </c>
      <c r="D163" s="9" t="str">
        <f t="shared" si="2"/>
        <v>Gambia, ThePET</v>
      </c>
    </row>
    <row r="164" spans="1:4" x14ac:dyDescent="0.4">
      <c r="A164" s="9" t="s">
        <v>208</v>
      </c>
      <c r="B164" s="9" t="s">
        <v>9</v>
      </c>
      <c r="C164" s="10">
        <v>563.66</v>
      </c>
      <c r="D164" s="9" t="str">
        <f t="shared" si="2"/>
        <v>BotswanaPET</v>
      </c>
    </row>
    <row r="165" spans="1:4" x14ac:dyDescent="0.4">
      <c r="A165" s="9" t="s">
        <v>209</v>
      </c>
      <c r="B165" s="9" t="s">
        <v>9</v>
      </c>
      <c r="C165" s="10">
        <v>550.09</v>
      </c>
      <c r="D165" s="9" t="str">
        <f t="shared" si="2"/>
        <v>NamibiaPET</v>
      </c>
    </row>
    <row r="166" spans="1:4" x14ac:dyDescent="0.4">
      <c r="A166" s="9" t="s">
        <v>210</v>
      </c>
      <c r="B166" s="9" t="s">
        <v>9</v>
      </c>
      <c r="C166" s="10">
        <v>543.74</v>
      </c>
      <c r="D166" s="9" t="str">
        <f t="shared" si="2"/>
        <v>MaldivesPET</v>
      </c>
    </row>
    <row r="167" spans="1:4" x14ac:dyDescent="0.4">
      <c r="A167" s="9" t="s">
        <v>211</v>
      </c>
      <c r="B167" s="9" t="s">
        <v>9</v>
      </c>
      <c r="C167" s="10">
        <v>529.84</v>
      </c>
      <c r="D167" s="9" t="str">
        <f t="shared" si="2"/>
        <v>Brunei DarussalamPET</v>
      </c>
    </row>
    <row r="168" spans="1:4" x14ac:dyDescent="0.4">
      <c r="A168" s="9" t="s">
        <v>212</v>
      </c>
      <c r="B168" s="9" t="s">
        <v>9</v>
      </c>
      <c r="C168" s="10">
        <v>511.95</v>
      </c>
      <c r="D168" s="9" t="str">
        <f t="shared" si="2"/>
        <v>GabonPET</v>
      </c>
    </row>
    <row r="169" spans="1:4" x14ac:dyDescent="0.4">
      <c r="A169" s="9" t="s">
        <v>213</v>
      </c>
      <c r="B169" s="9" t="s">
        <v>9</v>
      </c>
      <c r="C169" s="10">
        <v>494.12</v>
      </c>
      <c r="D169" s="9" t="str">
        <f t="shared" si="2"/>
        <v>LesothoPET</v>
      </c>
    </row>
    <row r="170" spans="1:4" x14ac:dyDescent="0.4">
      <c r="A170" s="9" t="s">
        <v>214</v>
      </c>
      <c r="B170" s="9" t="s">
        <v>9</v>
      </c>
      <c r="C170" s="10">
        <v>451.21</v>
      </c>
      <c r="D170" s="9" t="str">
        <f t="shared" si="2"/>
        <v>Guinea-BissauPET</v>
      </c>
    </row>
    <row r="171" spans="1:4" x14ac:dyDescent="0.4">
      <c r="A171" s="9" t="s">
        <v>215</v>
      </c>
      <c r="B171" s="9" t="s">
        <v>9</v>
      </c>
      <c r="C171" s="10">
        <v>403.61</v>
      </c>
      <c r="D171" s="9" t="str">
        <f t="shared" si="2"/>
        <v>St. Vincent and the GrenadinesPET</v>
      </c>
    </row>
    <row r="172" spans="1:4" x14ac:dyDescent="0.4">
      <c r="A172" s="9" t="s">
        <v>216</v>
      </c>
      <c r="B172" s="9" t="s">
        <v>9</v>
      </c>
      <c r="C172" s="10">
        <v>402.31</v>
      </c>
      <c r="D172" s="9" t="str">
        <f t="shared" si="2"/>
        <v>GrenadaPET</v>
      </c>
    </row>
    <row r="173" spans="1:4" x14ac:dyDescent="0.4">
      <c r="A173" s="9" t="s">
        <v>217</v>
      </c>
      <c r="B173" s="9" t="s">
        <v>9</v>
      </c>
      <c r="C173" s="10">
        <v>358.92</v>
      </c>
      <c r="D173" s="9" t="str">
        <f t="shared" si="2"/>
        <v>Equatorial GuineaPET</v>
      </c>
    </row>
    <row r="174" spans="1:4" x14ac:dyDescent="0.4">
      <c r="A174" s="9" t="s">
        <v>218</v>
      </c>
      <c r="B174" s="9" t="s">
        <v>9</v>
      </c>
      <c r="C174" s="10">
        <v>356.35</v>
      </c>
      <c r="D174" s="9" t="str">
        <f t="shared" si="2"/>
        <v>BermudaPET</v>
      </c>
    </row>
    <row r="175" spans="1:4" x14ac:dyDescent="0.4">
      <c r="A175" s="9" t="s">
        <v>219</v>
      </c>
      <c r="B175" s="9" t="s">
        <v>9</v>
      </c>
      <c r="C175" s="10">
        <v>338.39</v>
      </c>
      <c r="D175" s="9" t="str">
        <f t="shared" si="2"/>
        <v>AndorraPET</v>
      </c>
    </row>
    <row r="176" spans="1:4" x14ac:dyDescent="0.4">
      <c r="A176" s="9" t="s">
        <v>220</v>
      </c>
      <c r="B176" s="9" t="s">
        <v>9</v>
      </c>
      <c r="C176" s="10">
        <v>296.63</v>
      </c>
      <c r="D176" s="9" t="str">
        <f t="shared" si="2"/>
        <v>DominicaPET</v>
      </c>
    </row>
    <row r="177" spans="1:4" x14ac:dyDescent="0.4">
      <c r="A177" s="9" t="s">
        <v>221</v>
      </c>
      <c r="B177" s="9" t="s">
        <v>9</v>
      </c>
      <c r="C177" s="10">
        <v>291.92</v>
      </c>
      <c r="D177" s="9" t="str">
        <f t="shared" si="2"/>
        <v>St. Kitts and NevisPET</v>
      </c>
    </row>
    <row r="178" spans="1:4" x14ac:dyDescent="0.4">
      <c r="A178" s="9" t="s">
        <v>222</v>
      </c>
      <c r="B178" s="9" t="s">
        <v>9</v>
      </c>
      <c r="C178" s="10">
        <v>291.63</v>
      </c>
      <c r="D178" s="9" t="str">
        <f t="shared" si="2"/>
        <v>Antigua and BarbudaPET</v>
      </c>
    </row>
    <row r="179" spans="1:4" x14ac:dyDescent="0.4">
      <c r="A179" s="9" t="s">
        <v>223</v>
      </c>
      <c r="B179" s="9" t="s">
        <v>9</v>
      </c>
      <c r="C179" s="10">
        <v>287.04000000000002</v>
      </c>
      <c r="D179" s="9" t="str">
        <f t="shared" si="2"/>
        <v>French PolynesiaPET</v>
      </c>
    </row>
    <row r="180" spans="1:4" x14ac:dyDescent="0.4">
      <c r="A180" s="9" t="s">
        <v>224</v>
      </c>
      <c r="B180" s="9" t="s">
        <v>9</v>
      </c>
      <c r="C180" s="10">
        <v>271.45999999999998</v>
      </c>
      <c r="D180" s="9" t="str">
        <f t="shared" si="2"/>
        <v>MauritiusPET</v>
      </c>
    </row>
    <row r="181" spans="1:4" x14ac:dyDescent="0.4">
      <c r="A181" s="9" t="s">
        <v>225</v>
      </c>
      <c r="B181" s="9" t="s">
        <v>9</v>
      </c>
      <c r="C181" s="10">
        <v>271.27999999999997</v>
      </c>
      <c r="D181" s="9" t="str">
        <f t="shared" si="2"/>
        <v>New CaledoniaPET</v>
      </c>
    </row>
    <row r="182" spans="1:4" x14ac:dyDescent="0.4">
      <c r="A182" s="9" t="s">
        <v>226</v>
      </c>
      <c r="B182" s="9" t="s">
        <v>9</v>
      </c>
      <c r="C182" s="10">
        <v>257.63</v>
      </c>
      <c r="D182" s="9" t="str">
        <f t="shared" si="2"/>
        <v>EswatiniPET</v>
      </c>
    </row>
    <row r="183" spans="1:4" x14ac:dyDescent="0.4">
      <c r="A183" s="9" t="s">
        <v>227</v>
      </c>
      <c r="B183" s="9" t="s">
        <v>9</v>
      </c>
      <c r="C183" s="10">
        <v>240.21</v>
      </c>
      <c r="D183" s="9" t="str">
        <f t="shared" si="2"/>
        <v>DjiboutiPET</v>
      </c>
    </row>
    <row r="184" spans="1:4" x14ac:dyDescent="0.4">
      <c r="A184" s="9" t="s">
        <v>228</v>
      </c>
      <c r="B184" s="9" t="s">
        <v>9</v>
      </c>
      <c r="C184" s="10">
        <v>229.34</v>
      </c>
      <c r="D184" s="9" t="str">
        <f t="shared" si="2"/>
        <v>GreenlandPET</v>
      </c>
    </row>
    <row r="185" spans="1:4" x14ac:dyDescent="0.4">
      <c r="A185" s="9" t="s">
        <v>229</v>
      </c>
      <c r="B185" s="9" t="s">
        <v>9</v>
      </c>
      <c r="C185" s="10">
        <v>210.68</v>
      </c>
      <c r="D185" s="9" t="str">
        <f t="shared" si="2"/>
        <v>Faroe IslandsPET</v>
      </c>
    </row>
    <row r="186" spans="1:4" x14ac:dyDescent="0.4">
      <c r="A186" s="9" t="s">
        <v>230</v>
      </c>
      <c r="B186" s="9" t="s">
        <v>9</v>
      </c>
      <c r="C186" s="10">
        <v>208.41</v>
      </c>
      <c r="D186" s="9" t="str">
        <f t="shared" si="2"/>
        <v>SamoaPET</v>
      </c>
    </row>
    <row r="187" spans="1:4" x14ac:dyDescent="0.4">
      <c r="A187" s="9" t="s">
        <v>231</v>
      </c>
      <c r="B187" s="9" t="s">
        <v>9</v>
      </c>
      <c r="C187" s="10">
        <v>179.32</v>
      </c>
      <c r="D187" s="9" t="str">
        <f t="shared" si="2"/>
        <v>ComorosPET</v>
      </c>
    </row>
    <row r="188" spans="1:4" x14ac:dyDescent="0.4">
      <c r="A188" s="9" t="s">
        <v>232</v>
      </c>
      <c r="B188" s="9" t="s">
        <v>9</v>
      </c>
      <c r="C188" s="10">
        <v>166.05</v>
      </c>
      <c r="D188" s="9" t="str">
        <f t="shared" si="2"/>
        <v>Turks and Caicos IslandsPET</v>
      </c>
    </row>
    <row r="189" spans="1:4" x14ac:dyDescent="0.4">
      <c r="A189" s="9" t="s">
        <v>233</v>
      </c>
      <c r="B189" s="9" t="s">
        <v>9</v>
      </c>
      <c r="C189" s="10">
        <v>160.97999999999999</v>
      </c>
      <c r="D189" s="9" t="str">
        <f t="shared" si="2"/>
        <v>GuamPET</v>
      </c>
    </row>
    <row r="190" spans="1:4" x14ac:dyDescent="0.4">
      <c r="A190" s="9" t="s">
        <v>234</v>
      </c>
      <c r="B190" s="9" t="s">
        <v>9</v>
      </c>
      <c r="C190" s="10">
        <v>156.07</v>
      </c>
      <c r="D190" s="9" t="str">
        <f t="shared" si="2"/>
        <v>LiechtensteinPET</v>
      </c>
    </row>
    <row r="191" spans="1:4" x14ac:dyDescent="0.4">
      <c r="A191" s="9" t="s">
        <v>235</v>
      </c>
      <c r="B191" s="9" t="s">
        <v>9</v>
      </c>
      <c r="C191" s="10">
        <v>144.72</v>
      </c>
      <c r="D191" s="9" t="str">
        <f t="shared" si="2"/>
        <v>MonacoPET</v>
      </c>
    </row>
    <row r="192" spans="1:4" x14ac:dyDescent="0.4">
      <c r="A192" s="9" t="s">
        <v>236</v>
      </c>
      <c r="B192" s="9" t="s">
        <v>9</v>
      </c>
      <c r="C192" s="10">
        <v>127.11</v>
      </c>
      <c r="D192" s="9" t="str">
        <f t="shared" si="2"/>
        <v>Cabo VerdePET</v>
      </c>
    </row>
    <row r="193" spans="1:4" x14ac:dyDescent="0.4">
      <c r="A193" s="9" t="s">
        <v>237</v>
      </c>
      <c r="B193" s="9" t="s">
        <v>9</v>
      </c>
      <c r="C193" s="10">
        <v>123.43</v>
      </c>
      <c r="D193" s="9" t="str">
        <f t="shared" si="2"/>
        <v>Western SaharaPET</v>
      </c>
    </row>
    <row r="194" spans="1:4" x14ac:dyDescent="0.4">
      <c r="A194" s="9" t="s">
        <v>238</v>
      </c>
      <c r="B194" s="9" t="s">
        <v>9</v>
      </c>
      <c r="C194" s="10">
        <v>104.73</v>
      </c>
      <c r="D194" s="9" t="str">
        <f t="shared" si="2"/>
        <v>Cayman IslandsPET</v>
      </c>
    </row>
    <row r="195" spans="1:4" x14ac:dyDescent="0.4">
      <c r="A195" s="9" t="s">
        <v>239</v>
      </c>
      <c r="B195" s="9" t="s">
        <v>9</v>
      </c>
      <c r="C195" s="10">
        <v>98.16</v>
      </c>
      <c r="D195" s="9" t="str">
        <f t="shared" ref="D195:D258" si="3">A195&amp;B195</f>
        <v>TongaPET</v>
      </c>
    </row>
    <row r="196" spans="1:4" x14ac:dyDescent="0.4">
      <c r="A196" s="9" t="s">
        <v>240</v>
      </c>
      <c r="B196" s="9" t="s">
        <v>9</v>
      </c>
      <c r="C196" s="10">
        <v>94.73</v>
      </c>
      <c r="D196" s="9" t="str">
        <f t="shared" si="3"/>
        <v>KiribatiPET</v>
      </c>
    </row>
    <row r="197" spans="1:4" x14ac:dyDescent="0.4">
      <c r="A197" s="9" t="s">
        <v>241</v>
      </c>
      <c r="B197" s="9" t="s">
        <v>9</v>
      </c>
      <c r="C197" s="10">
        <v>89.41</v>
      </c>
      <c r="D197" s="9" t="str">
        <f t="shared" si="3"/>
        <v>Micronesia, Fed. Sts.PET</v>
      </c>
    </row>
    <row r="198" spans="1:4" x14ac:dyDescent="0.4">
      <c r="A198" s="9" t="s">
        <v>242</v>
      </c>
      <c r="B198" s="9" t="s">
        <v>9</v>
      </c>
      <c r="C198" s="10">
        <v>47.05</v>
      </c>
      <c r="D198" s="9" t="str">
        <f t="shared" si="3"/>
        <v>Marshall IslandsPET</v>
      </c>
    </row>
    <row r="199" spans="1:4" x14ac:dyDescent="0.4">
      <c r="A199" s="9" t="s">
        <v>243</v>
      </c>
      <c r="B199" s="9" t="s">
        <v>9</v>
      </c>
      <c r="C199" s="10">
        <v>41.49</v>
      </c>
      <c r="D199" s="9" t="str">
        <f t="shared" si="3"/>
        <v>American SamoaPET</v>
      </c>
    </row>
    <row r="200" spans="1:4" x14ac:dyDescent="0.4">
      <c r="A200" s="9" t="s">
        <v>244</v>
      </c>
      <c r="B200" s="9" t="s">
        <v>9</v>
      </c>
      <c r="C200" s="10">
        <v>21.43</v>
      </c>
      <c r="D200" s="9" t="str">
        <f t="shared" si="3"/>
        <v>SeychellesPET</v>
      </c>
    </row>
    <row r="201" spans="1:4" x14ac:dyDescent="0.4">
      <c r="A201" s="9" t="s">
        <v>245</v>
      </c>
      <c r="B201" s="9" t="s">
        <v>9</v>
      </c>
      <c r="C201" s="10">
        <v>14.15</v>
      </c>
      <c r="D201" s="9" t="str">
        <f t="shared" si="3"/>
        <v>PalauPET</v>
      </c>
    </row>
    <row r="202" spans="1:4" x14ac:dyDescent="0.4">
      <c r="A202" s="9" t="s">
        <v>246</v>
      </c>
      <c r="B202" s="9" t="s">
        <v>9</v>
      </c>
      <c r="C202" s="10">
        <v>9.19</v>
      </c>
      <c r="D202" s="9" t="str">
        <f t="shared" si="3"/>
        <v>NauruPET</v>
      </c>
    </row>
    <row r="203" spans="1:4" x14ac:dyDescent="0.4">
      <c r="A203" s="9" t="s">
        <v>16</v>
      </c>
      <c r="B203" s="9" t="s">
        <v>7</v>
      </c>
      <c r="C203" s="10">
        <v>34399383.329999998</v>
      </c>
      <c r="D203" s="9" t="str">
        <f t="shared" si="3"/>
        <v>ChinaGlass</v>
      </c>
    </row>
    <row r="204" spans="1:4" x14ac:dyDescent="0.4">
      <c r="A204" s="11" t="s">
        <v>94</v>
      </c>
      <c r="B204" s="9" t="s">
        <v>7</v>
      </c>
      <c r="C204" s="10">
        <v>11863396.02</v>
      </c>
      <c r="D204" s="9" t="str">
        <f t="shared" si="3"/>
        <v>United StatesGlass</v>
      </c>
    </row>
    <row r="205" spans="1:4" x14ac:dyDescent="0.4">
      <c r="A205" s="9" t="s">
        <v>30</v>
      </c>
      <c r="B205" s="9" t="s">
        <v>7</v>
      </c>
      <c r="C205" s="10">
        <v>6742763.29</v>
      </c>
      <c r="D205" s="9" t="str">
        <f t="shared" si="3"/>
        <v>IndiaGlass</v>
      </c>
    </row>
    <row r="206" spans="1:4" x14ac:dyDescent="0.4">
      <c r="A206" s="9" t="s">
        <v>63</v>
      </c>
      <c r="B206" s="9" t="s">
        <v>7</v>
      </c>
      <c r="C206" s="10">
        <v>7268638.79</v>
      </c>
      <c r="D206" s="9" t="str">
        <f t="shared" si="3"/>
        <v>MexicoGlass</v>
      </c>
    </row>
    <row r="207" spans="1:4" x14ac:dyDescent="0.4">
      <c r="A207" s="11" t="s">
        <v>21</v>
      </c>
      <c r="B207" s="9" t="s">
        <v>7</v>
      </c>
      <c r="C207" s="10">
        <v>2494867.8199999998</v>
      </c>
      <c r="D207" s="9" t="str">
        <f t="shared" si="3"/>
        <v>JapanGlass</v>
      </c>
    </row>
    <row r="208" spans="1:4" x14ac:dyDescent="0.4">
      <c r="A208" s="11" t="s">
        <v>23</v>
      </c>
      <c r="B208" s="9" t="s">
        <v>7</v>
      </c>
      <c r="C208" s="10">
        <v>10724545.92</v>
      </c>
      <c r="D208" s="9" t="str">
        <f t="shared" si="3"/>
        <v>GermanyGlass</v>
      </c>
    </row>
    <row r="209" spans="1:4" x14ac:dyDescent="0.4">
      <c r="A209" s="11" t="s">
        <v>20</v>
      </c>
      <c r="B209" s="9" t="s">
        <v>7</v>
      </c>
      <c r="C209" s="10">
        <v>8052910.3600000003</v>
      </c>
      <c r="D209" s="9" t="str">
        <f t="shared" si="3"/>
        <v>BrazilGlass</v>
      </c>
    </row>
    <row r="210" spans="1:4" x14ac:dyDescent="0.4">
      <c r="A210" s="11" t="s">
        <v>47</v>
      </c>
      <c r="B210" s="9" t="s">
        <v>7</v>
      </c>
      <c r="C210" s="10">
        <v>4398264.59</v>
      </c>
      <c r="D210" s="9" t="str">
        <f t="shared" si="3"/>
        <v>ItalyGlass</v>
      </c>
    </row>
    <row r="211" spans="1:4" x14ac:dyDescent="0.4">
      <c r="A211" s="9" t="s">
        <v>87</v>
      </c>
      <c r="B211" s="9" t="s">
        <v>7</v>
      </c>
      <c r="C211" s="10">
        <v>3961599.85</v>
      </c>
      <c r="D211" s="9" t="str">
        <f t="shared" si="3"/>
        <v>RussiaGlass</v>
      </c>
    </row>
    <row r="212" spans="1:4" x14ac:dyDescent="0.4">
      <c r="A212" s="11" t="s">
        <v>24</v>
      </c>
      <c r="B212" s="9" t="s">
        <v>7</v>
      </c>
      <c r="C212" s="10">
        <v>3528934.18</v>
      </c>
      <c r="D212" s="9" t="str">
        <f t="shared" si="3"/>
        <v>FranceGlass</v>
      </c>
    </row>
    <row r="213" spans="1:4" x14ac:dyDescent="0.4">
      <c r="A213" s="9" t="s">
        <v>91</v>
      </c>
      <c r="B213" s="9" t="s">
        <v>7</v>
      </c>
      <c r="C213" s="10">
        <v>3230720.85</v>
      </c>
      <c r="D213" s="9" t="str">
        <f t="shared" si="3"/>
        <v>ThailandGlass</v>
      </c>
    </row>
    <row r="214" spans="1:4" x14ac:dyDescent="0.4">
      <c r="A214" s="9" t="s">
        <v>78</v>
      </c>
      <c r="B214" s="9" t="s">
        <v>7</v>
      </c>
      <c r="C214" s="10">
        <v>299912.69</v>
      </c>
      <c r="D214" s="9" t="str">
        <f t="shared" si="3"/>
        <v>IndonesiaGlass</v>
      </c>
    </row>
    <row r="215" spans="1:4" x14ac:dyDescent="0.4">
      <c r="A215" s="11" t="s">
        <v>62</v>
      </c>
      <c r="B215" s="9" t="s">
        <v>7</v>
      </c>
      <c r="C215" s="10">
        <v>3017716.39</v>
      </c>
      <c r="D215" s="9" t="str">
        <f t="shared" si="3"/>
        <v>United KingdomGlass</v>
      </c>
    </row>
    <row r="216" spans="1:4" x14ac:dyDescent="0.4">
      <c r="A216" s="11" t="s">
        <v>58</v>
      </c>
      <c r="B216" s="9" t="s">
        <v>7</v>
      </c>
      <c r="C216" s="10">
        <v>3107311.27</v>
      </c>
      <c r="D216" s="9" t="str">
        <f t="shared" si="3"/>
        <v>SpainGlass</v>
      </c>
    </row>
    <row r="217" spans="1:4" x14ac:dyDescent="0.4">
      <c r="A217" s="9" t="s">
        <v>92</v>
      </c>
      <c r="B217" s="9" t="s">
        <v>7</v>
      </c>
      <c r="C217" s="10">
        <v>1349476.82</v>
      </c>
      <c r="D217" s="9" t="str">
        <f t="shared" si="3"/>
        <v>TurkiyeGlass</v>
      </c>
    </row>
    <row r="218" spans="1:4" x14ac:dyDescent="0.4">
      <c r="A218" s="11" t="s">
        <v>53</v>
      </c>
      <c r="B218" s="9" t="s">
        <v>7</v>
      </c>
      <c r="C218" s="10">
        <v>2455061.61</v>
      </c>
      <c r="D218" s="9" t="str">
        <f t="shared" si="3"/>
        <v>PolandGlass</v>
      </c>
    </row>
    <row r="219" spans="1:4" x14ac:dyDescent="0.4">
      <c r="A219" s="9" t="s">
        <v>84</v>
      </c>
      <c r="B219" s="9" t="s">
        <v>7</v>
      </c>
      <c r="C219" s="10">
        <v>2510379.8199999998</v>
      </c>
      <c r="D219" s="9" t="str">
        <f t="shared" si="3"/>
        <v>NigeriaGlass</v>
      </c>
    </row>
    <row r="220" spans="1:4" x14ac:dyDescent="0.4">
      <c r="A220" s="9" t="s">
        <v>72</v>
      </c>
      <c r="B220" s="9" t="s">
        <v>7</v>
      </c>
      <c r="C220" s="10">
        <v>2235971.9700000002</v>
      </c>
      <c r="D220" s="9" t="str">
        <f t="shared" si="3"/>
        <v>ArgentinaGlass</v>
      </c>
    </row>
    <row r="221" spans="1:4" x14ac:dyDescent="0.4">
      <c r="A221" s="9" t="s">
        <v>27</v>
      </c>
      <c r="B221" s="9" t="s">
        <v>7</v>
      </c>
      <c r="C221" s="10">
        <v>1200420.6200000001</v>
      </c>
      <c r="D221" s="9" t="str">
        <f t="shared" si="3"/>
        <v>CanadaGlass</v>
      </c>
    </row>
    <row r="222" spans="1:4" x14ac:dyDescent="0.4">
      <c r="A222" s="9" t="s">
        <v>80</v>
      </c>
      <c r="B222" s="9" t="s">
        <v>7</v>
      </c>
      <c r="C222" s="10">
        <v>107942.05</v>
      </c>
      <c r="D222" s="9" t="str">
        <f t="shared" si="3"/>
        <v>IraqGlass</v>
      </c>
    </row>
    <row r="223" spans="1:4" x14ac:dyDescent="0.4">
      <c r="A223" s="9" t="s">
        <v>88</v>
      </c>
      <c r="B223" s="9" t="s">
        <v>7</v>
      </c>
      <c r="C223" s="10">
        <v>313848.64</v>
      </c>
      <c r="D223" s="9" t="str">
        <f t="shared" si="3"/>
        <v>Saudi ArabiaGlass</v>
      </c>
    </row>
    <row r="224" spans="1:4" x14ac:dyDescent="0.4">
      <c r="A224" s="9" t="s">
        <v>33</v>
      </c>
      <c r="B224" s="9" t="s">
        <v>7</v>
      </c>
      <c r="C224" s="10">
        <v>765115.9</v>
      </c>
      <c r="D224" s="9" t="str">
        <f t="shared" si="3"/>
        <v>PakistanGlass</v>
      </c>
    </row>
    <row r="225" spans="1:4" x14ac:dyDescent="0.4">
      <c r="A225" s="9" t="s">
        <v>89</v>
      </c>
      <c r="B225" s="9" t="s">
        <v>7</v>
      </c>
      <c r="C225" s="10">
        <v>1231576.52</v>
      </c>
      <c r="D225" s="9" t="str">
        <f t="shared" si="3"/>
        <v>South KoreaGlass</v>
      </c>
    </row>
    <row r="226" spans="1:4" x14ac:dyDescent="0.4">
      <c r="A226" s="9" t="s">
        <v>68</v>
      </c>
      <c r="B226" s="9" t="s">
        <v>7</v>
      </c>
      <c r="C226" s="10">
        <v>466568.47</v>
      </c>
      <c r="D226" s="9" t="str">
        <f t="shared" si="3"/>
        <v>AlgeriaGlass</v>
      </c>
    </row>
    <row r="227" spans="1:4" x14ac:dyDescent="0.4">
      <c r="A227" s="9" t="s">
        <v>86</v>
      </c>
      <c r="B227" s="9" t="s">
        <v>7</v>
      </c>
      <c r="C227" s="10">
        <v>4143898.86</v>
      </c>
      <c r="D227" s="9" t="str">
        <f t="shared" si="3"/>
        <v>PhilippinesGlass</v>
      </c>
    </row>
    <row r="228" spans="1:4" x14ac:dyDescent="0.4">
      <c r="A228" s="9" t="s">
        <v>95</v>
      </c>
      <c r="B228" s="9" t="s">
        <v>7</v>
      </c>
      <c r="C228" s="10">
        <v>1800123.39</v>
      </c>
      <c r="D228" s="9" t="str">
        <f t="shared" si="3"/>
        <v>VietnamGlass</v>
      </c>
    </row>
    <row r="229" spans="1:4" x14ac:dyDescent="0.4">
      <c r="A229" s="9" t="s">
        <v>22</v>
      </c>
      <c r="B229" s="9" t="s">
        <v>7</v>
      </c>
      <c r="C229" s="10">
        <v>3781840.39</v>
      </c>
      <c r="D229" s="9" t="str">
        <f t="shared" si="3"/>
        <v>South AfricaGlass</v>
      </c>
    </row>
    <row r="230" spans="1:4" x14ac:dyDescent="0.4">
      <c r="A230" s="9" t="s">
        <v>74</v>
      </c>
      <c r="B230" s="9" t="s">
        <v>7</v>
      </c>
      <c r="C230" s="10">
        <v>2717915.84</v>
      </c>
      <c r="D230" s="9" t="str">
        <f t="shared" si="3"/>
        <v>ColombiaGlass</v>
      </c>
    </row>
    <row r="231" spans="1:4" x14ac:dyDescent="0.4">
      <c r="A231" s="11" t="s">
        <v>55</v>
      </c>
      <c r="B231" s="9" t="s">
        <v>7</v>
      </c>
      <c r="C231" s="10">
        <v>888467.75</v>
      </c>
      <c r="D231" s="9" t="str">
        <f t="shared" si="3"/>
        <v>RomaniaGlass</v>
      </c>
    </row>
    <row r="232" spans="1:4" x14ac:dyDescent="0.4">
      <c r="A232" s="9" t="s">
        <v>79</v>
      </c>
      <c r="B232" s="9" t="s">
        <v>7</v>
      </c>
      <c r="C232" s="10">
        <v>296996.03999999998</v>
      </c>
      <c r="D232" s="9" t="str">
        <f t="shared" si="3"/>
        <v>IranGlass</v>
      </c>
    </row>
    <row r="233" spans="1:4" x14ac:dyDescent="0.4">
      <c r="A233" s="9" t="s">
        <v>75</v>
      </c>
      <c r="B233" s="9" t="s">
        <v>7</v>
      </c>
      <c r="C233" s="10">
        <v>315038.46999999997</v>
      </c>
      <c r="D233" s="9" t="str">
        <f t="shared" si="3"/>
        <v>EgyptGlass</v>
      </c>
    </row>
    <row r="234" spans="1:4" x14ac:dyDescent="0.4">
      <c r="A234" s="9" t="s">
        <v>85</v>
      </c>
      <c r="B234" s="9" t="s">
        <v>7</v>
      </c>
      <c r="C234" s="10">
        <v>1501457.81</v>
      </c>
      <c r="D234" s="9" t="str">
        <f t="shared" si="3"/>
        <v>PeruGlass</v>
      </c>
    </row>
    <row r="235" spans="1:4" x14ac:dyDescent="0.4">
      <c r="A235" s="9" t="s">
        <v>90</v>
      </c>
      <c r="B235" s="9" t="s">
        <v>7</v>
      </c>
      <c r="C235" s="10">
        <v>300851.06</v>
      </c>
      <c r="D235" s="9" t="str">
        <f t="shared" si="3"/>
        <v>TaiwanGlass</v>
      </c>
    </row>
    <row r="236" spans="1:4" x14ac:dyDescent="0.4">
      <c r="A236" s="9" t="s">
        <v>82</v>
      </c>
      <c r="B236" s="9" t="s">
        <v>7</v>
      </c>
      <c r="C236" s="10">
        <v>414610.71</v>
      </c>
      <c r="D236" s="9" t="str">
        <f t="shared" si="3"/>
        <v>KazakhstanGlass</v>
      </c>
    </row>
    <row r="237" spans="1:4" x14ac:dyDescent="0.4">
      <c r="A237" s="9" t="s">
        <v>109</v>
      </c>
      <c r="B237" s="9" t="s">
        <v>7</v>
      </c>
      <c r="C237" s="10">
        <v>720825.12</v>
      </c>
      <c r="D237" s="9" t="str">
        <f t="shared" si="3"/>
        <v>UkraineGlass</v>
      </c>
    </row>
    <row r="238" spans="1:4" x14ac:dyDescent="0.4">
      <c r="A238" s="9" t="s">
        <v>34</v>
      </c>
      <c r="B238" s="9" t="s">
        <v>7</v>
      </c>
      <c r="C238" s="10">
        <v>1783903.54</v>
      </c>
      <c r="D238" s="9" t="str">
        <f t="shared" si="3"/>
        <v>AustraliaGlass</v>
      </c>
    </row>
    <row r="239" spans="1:4" x14ac:dyDescent="0.4">
      <c r="A239" s="9" t="s">
        <v>110</v>
      </c>
      <c r="B239" s="9" t="s">
        <v>7</v>
      </c>
      <c r="C239" s="10">
        <v>346237.37</v>
      </c>
      <c r="D239" s="9" t="str">
        <f t="shared" si="3"/>
        <v>UzbekistanGlass</v>
      </c>
    </row>
    <row r="240" spans="1:4" x14ac:dyDescent="0.4">
      <c r="A240" s="9" t="s">
        <v>111</v>
      </c>
      <c r="B240" s="9" t="s">
        <v>7</v>
      </c>
      <c r="C240" s="10">
        <v>3099.82</v>
      </c>
      <c r="D240" s="9" t="str">
        <f t="shared" si="3"/>
        <v>BangladeshGlass</v>
      </c>
    </row>
    <row r="241" spans="1:4" x14ac:dyDescent="0.4">
      <c r="A241" s="11" t="s">
        <v>45</v>
      </c>
      <c r="B241" s="9" t="s">
        <v>7</v>
      </c>
      <c r="C241" s="10">
        <v>383906.1</v>
      </c>
      <c r="D241" s="9" t="str">
        <f t="shared" si="3"/>
        <v>HungaryGlass</v>
      </c>
    </row>
    <row r="242" spans="1:4" x14ac:dyDescent="0.4">
      <c r="A242" s="11" t="s">
        <v>36</v>
      </c>
      <c r="B242" s="9" t="s">
        <v>7</v>
      </c>
      <c r="C242" s="10">
        <v>689092.29</v>
      </c>
      <c r="D242" s="9" t="str">
        <f t="shared" si="3"/>
        <v>BelgiumGlass</v>
      </c>
    </row>
    <row r="243" spans="1:4" x14ac:dyDescent="0.4">
      <c r="A243" s="9" t="s">
        <v>28</v>
      </c>
      <c r="B243" s="9" t="s">
        <v>7</v>
      </c>
      <c r="C243" s="10">
        <v>872194.69</v>
      </c>
      <c r="D243" s="9" t="str">
        <f t="shared" si="3"/>
        <v>ChileGlass</v>
      </c>
    </row>
    <row r="244" spans="1:4" x14ac:dyDescent="0.4">
      <c r="A244" s="9" t="s">
        <v>93</v>
      </c>
      <c r="B244" s="9" t="s">
        <v>7</v>
      </c>
      <c r="C244" s="10">
        <v>135889.5</v>
      </c>
      <c r="D244" s="9" t="str">
        <f t="shared" si="3"/>
        <v>United Arab EmiratesGlass</v>
      </c>
    </row>
    <row r="245" spans="1:4" x14ac:dyDescent="0.4">
      <c r="A245" s="9" t="s">
        <v>112</v>
      </c>
      <c r="B245" s="9" t="s">
        <v>7</v>
      </c>
      <c r="C245" s="10">
        <v>197447.96</v>
      </c>
      <c r="D245" s="9" t="str">
        <f t="shared" si="3"/>
        <v>TunisiaGlass</v>
      </c>
    </row>
    <row r="246" spans="1:4" x14ac:dyDescent="0.4">
      <c r="A246" s="11" t="s">
        <v>44</v>
      </c>
      <c r="B246" s="9" t="s">
        <v>7</v>
      </c>
      <c r="C246" s="10">
        <v>366021.11</v>
      </c>
      <c r="D246" s="9" t="str">
        <f t="shared" si="3"/>
        <v>GreeceGlass</v>
      </c>
    </row>
    <row r="247" spans="1:4" x14ac:dyDescent="0.4">
      <c r="A247" s="9" t="s">
        <v>113</v>
      </c>
      <c r="B247" s="9" t="s">
        <v>7</v>
      </c>
      <c r="C247" s="10">
        <v>244612.86</v>
      </c>
      <c r="D247" s="9" t="str">
        <f t="shared" si="3"/>
        <v>GhanaGlass</v>
      </c>
    </row>
    <row r="248" spans="1:4" x14ac:dyDescent="0.4">
      <c r="A248" s="9" t="s">
        <v>114</v>
      </c>
      <c r="B248" s="9" t="s">
        <v>7</v>
      </c>
      <c r="C248" s="10">
        <v>89805.89</v>
      </c>
      <c r="D248" s="9" t="str">
        <f t="shared" si="3"/>
        <v>Yemen, Rep.Glass</v>
      </c>
    </row>
    <row r="249" spans="1:4" x14ac:dyDescent="0.4">
      <c r="A249" s="9" t="s">
        <v>115</v>
      </c>
      <c r="B249" s="9" t="s">
        <v>7</v>
      </c>
      <c r="C249" s="10">
        <v>212767.88</v>
      </c>
      <c r="D249" s="9" t="str">
        <f t="shared" si="3"/>
        <v>MoroccoGlass</v>
      </c>
    </row>
    <row r="250" spans="1:4" x14ac:dyDescent="0.4">
      <c r="A250" s="9" t="s">
        <v>116</v>
      </c>
      <c r="B250" s="9" t="s">
        <v>7</v>
      </c>
      <c r="C250" s="10">
        <v>587267.66</v>
      </c>
      <c r="D250" s="9" t="str">
        <f t="shared" si="3"/>
        <v>EcuadorGlass</v>
      </c>
    </row>
    <row r="251" spans="1:4" x14ac:dyDescent="0.4">
      <c r="A251" s="11" t="s">
        <v>40</v>
      </c>
      <c r="B251" s="9" t="s">
        <v>7</v>
      </c>
      <c r="C251" s="10">
        <v>774959.05</v>
      </c>
      <c r="D251" s="9" t="str">
        <f t="shared" si="3"/>
        <v>Czech RepublicGlass</v>
      </c>
    </row>
    <row r="252" spans="1:4" x14ac:dyDescent="0.4">
      <c r="A252" s="11" t="s">
        <v>54</v>
      </c>
      <c r="B252" s="9" t="s">
        <v>7</v>
      </c>
      <c r="C252" s="10">
        <v>956334.7</v>
      </c>
      <c r="D252" s="9" t="str">
        <f t="shared" si="3"/>
        <v>PortugalGlass</v>
      </c>
    </row>
    <row r="253" spans="1:4" x14ac:dyDescent="0.4">
      <c r="A253" s="11" t="s">
        <v>61</v>
      </c>
      <c r="B253" s="9" t="s">
        <v>7</v>
      </c>
      <c r="C253" s="10">
        <v>478433.04</v>
      </c>
      <c r="D253" s="9" t="str">
        <f t="shared" si="3"/>
        <v>SwitzerlandGlass</v>
      </c>
    </row>
    <row r="254" spans="1:4" x14ac:dyDescent="0.4">
      <c r="A254" s="11" t="s">
        <v>52</v>
      </c>
      <c r="B254" s="9" t="s">
        <v>7</v>
      </c>
      <c r="C254" s="10">
        <v>984542.61</v>
      </c>
      <c r="D254" s="9" t="str">
        <f t="shared" si="3"/>
        <v>NetherlandsGlass</v>
      </c>
    </row>
    <row r="255" spans="1:4" x14ac:dyDescent="0.4">
      <c r="A255" s="9" t="s">
        <v>83</v>
      </c>
      <c r="B255" s="9" t="s">
        <v>7</v>
      </c>
      <c r="C255" s="10">
        <v>140424.37</v>
      </c>
      <c r="D255" s="9" t="str">
        <f t="shared" si="3"/>
        <v>MalaysiaGlass</v>
      </c>
    </row>
    <row r="256" spans="1:4" x14ac:dyDescent="0.4">
      <c r="A256" s="9" t="s">
        <v>117</v>
      </c>
      <c r="B256" s="9" t="s">
        <v>7</v>
      </c>
      <c r="C256" s="10">
        <v>199686.9</v>
      </c>
      <c r="D256" s="9" t="str">
        <f t="shared" si="3"/>
        <v>NepalGlass</v>
      </c>
    </row>
    <row r="257" spans="1:4" x14ac:dyDescent="0.4">
      <c r="A257" s="9" t="s">
        <v>118</v>
      </c>
      <c r="B257" s="9" t="s">
        <v>7</v>
      </c>
      <c r="C257" s="10">
        <v>469183.85</v>
      </c>
      <c r="D257" s="9" t="str">
        <f t="shared" si="3"/>
        <v>GuatemalaGlass</v>
      </c>
    </row>
    <row r="258" spans="1:4" x14ac:dyDescent="0.4">
      <c r="A258" s="11" t="s">
        <v>37</v>
      </c>
      <c r="B258" s="9" t="s">
        <v>7</v>
      </c>
      <c r="C258" s="10">
        <v>277649.01</v>
      </c>
      <c r="D258" s="9" t="str">
        <f t="shared" si="3"/>
        <v>BulgariaGlass</v>
      </c>
    </row>
    <row r="259" spans="1:4" x14ac:dyDescent="0.4">
      <c r="A259" s="11" t="s">
        <v>35</v>
      </c>
      <c r="B259" s="9" t="s">
        <v>7</v>
      </c>
      <c r="C259" s="10">
        <v>780946.81</v>
      </c>
      <c r="D259" s="9" t="str">
        <f t="shared" ref="D259:D322" si="4">A259&amp;B259</f>
        <v>AustriaGlass</v>
      </c>
    </row>
    <row r="260" spans="1:4" x14ac:dyDescent="0.4">
      <c r="A260" s="9" t="s">
        <v>81</v>
      </c>
      <c r="B260" s="9" t="s">
        <v>7</v>
      </c>
      <c r="C260" s="10">
        <v>270665.03999999998</v>
      </c>
      <c r="D260" s="9" t="str">
        <f t="shared" si="4"/>
        <v>IsraelGlass</v>
      </c>
    </row>
    <row r="261" spans="1:4" x14ac:dyDescent="0.4">
      <c r="A261" s="9" t="s">
        <v>119</v>
      </c>
      <c r="B261" s="9" t="s">
        <v>7</v>
      </c>
      <c r="C261" s="10">
        <v>294456.21999999997</v>
      </c>
      <c r="D261" s="9" t="str">
        <f t="shared" si="4"/>
        <v>SerbiaGlass</v>
      </c>
    </row>
    <row r="262" spans="1:4" x14ac:dyDescent="0.4">
      <c r="A262" s="9" t="s">
        <v>120</v>
      </c>
      <c r="B262" s="9" t="s">
        <v>7</v>
      </c>
      <c r="C262" s="10">
        <v>551082.68000000005</v>
      </c>
      <c r="D262" s="9" t="str">
        <f t="shared" si="4"/>
        <v>Dominican RepublicGlass</v>
      </c>
    </row>
    <row r="263" spans="1:4" x14ac:dyDescent="0.4">
      <c r="A263" s="9" t="s">
        <v>121</v>
      </c>
      <c r="B263" s="9" t="s">
        <v>7</v>
      </c>
      <c r="C263" s="10">
        <v>373850.75</v>
      </c>
      <c r="D263" s="9" t="str">
        <f t="shared" si="4"/>
        <v>BoliviaGlass</v>
      </c>
    </row>
    <row r="264" spans="1:4" x14ac:dyDescent="0.4">
      <c r="A264" s="9" t="s">
        <v>122</v>
      </c>
      <c r="B264" s="9" t="s">
        <v>7</v>
      </c>
      <c r="C264" s="10">
        <v>348180.07</v>
      </c>
      <c r="D264" s="9" t="str">
        <f t="shared" si="4"/>
        <v>HondurasGlass</v>
      </c>
    </row>
    <row r="265" spans="1:4" x14ac:dyDescent="0.4">
      <c r="A265" s="9" t="s">
        <v>123</v>
      </c>
      <c r="B265" s="9" t="s">
        <v>7</v>
      </c>
      <c r="C265" s="10">
        <v>212131.11</v>
      </c>
      <c r="D265" s="9" t="str">
        <f t="shared" si="4"/>
        <v>BelarusGlass</v>
      </c>
    </row>
    <row r="266" spans="1:4" x14ac:dyDescent="0.4">
      <c r="A266" s="9" t="s">
        <v>124</v>
      </c>
      <c r="B266" s="9" t="s">
        <v>7</v>
      </c>
      <c r="C266" s="10">
        <v>676012.42</v>
      </c>
      <c r="D266" s="9" t="str">
        <f t="shared" si="4"/>
        <v>KenyaGlass</v>
      </c>
    </row>
    <row r="267" spans="1:4" x14ac:dyDescent="0.4">
      <c r="A267" s="9" t="s">
        <v>125</v>
      </c>
      <c r="B267" s="9" t="s">
        <v>7</v>
      </c>
      <c r="C267" s="10">
        <v>610085.94999999995</v>
      </c>
      <c r="D267" s="9" t="str">
        <f t="shared" si="4"/>
        <v>TanzaniaGlass</v>
      </c>
    </row>
    <row r="268" spans="1:4" x14ac:dyDescent="0.4">
      <c r="A268" s="9" t="s">
        <v>73</v>
      </c>
      <c r="B268" s="9" t="s">
        <v>7</v>
      </c>
      <c r="C268" s="10">
        <v>271741.74</v>
      </c>
      <c r="D268" s="9" t="str">
        <f t="shared" si="4"/>
        <v>CambodiaGlass</v>
      </c>
    </row>
    <row r="269" spans="1:4" x14ac:dyDescent="0.4">
      <c r="A269" s="9" t="s">
        <v>126</v>
      </c>
      <c r="B269" s="9" t="s">
        <v>7</v>
      </c>
      <c r="C269" s="10">
        <v>429744.49</v>
      </c>
      <c r="D269" s="9" t="str">
        <f t="shared" si="4"/>
        <v>UgandaGlass</v>
      </c>
    </row>
    <row r="270" spans="1:4" x14ac:dyDescent="0.4">
      <c r="A270" s="11" t="s">
        <v>59</v>
      </c>
      <c r="B270" s="9" t="s">
        <v>7</v>
      </c>
      <c r="C270" s="10">
        <v>289972.07</v>
      </c>
      <c r="D270" s="9" t="str">
        <f t="shared" si="4"/>
        <v>SwedenGlass</v>
      </c>
    </row>
    <row r="271" spans="1:4" x14ac:dyDescent="0.4">
      <c r="A271" s="11" t="s">
        <v>127</v>
      </c>
      <c r="B271" s="9" t="s">
        <v>7</v>
      </c>
      <c r="C271" s="10">
        <v>93323.78</v>
      </c>
      <c r="D271" s="9" t="str">
        <f t="shared" si="4"/>
        <v>Slovak RepublicGlass</v>
      </c>
    </row>
    <row r="272" spans="1:4" x14ac:dyDescent="0.4">
      <c r="A272" s="9" t="s">
        <v>128</v>
      </c>
      <c r="B272" s="9" t="s">
        <v>7</v>
      </c>
      <c r="C272" s="10">
        <v>63547.25</v>
      </c>
      <c r="D272" s="9" t="str">
        <f t="shared" si="4"/>
        <v>KuwaitGlass</v>
      </c>
    </row>
    <row r="273" spans="1:4" x14ac:dyDescent="0.4">
      <c r="A273" s="9" t="s">
        <v>129</v>
      </c>
      <c r="B273" s="9" t="s">
        <v>7</v>
      </c>
      <c r="C273" s="10">
        <v>61040.63</v>
      </c>
      <c r="D273" s="9" t="str">
        <f t="shared" si="4"/>
        <v>AzerbaijanGlass</v>
      </c>
    </row>
    <row r="274" spans="1:4" x14ac:dyDescent="0.4">
      <c r="A274" s="9" t="s">
        <v>130</v>
      </c>
      <c r="B274" s="9" t="s">
        <v>7</v>
      </c>
      <c r="C274" s="10">
        <v>572826.17000000004</v>
      </c>
      <c r="D274" s="9" t="str">
        <f t="shared" si="4"/>
        <v>AngolaGlass</v>
      </c>
    </row>
    <row r="275" spans="1:4" x14ac:dyDescent="0.4">
      <c r="A275" s="9" t="s">
        <v>131</v>
      </c>
      <c r="B275" s="9" t="s">
        <v>7</v>
      </c>
      <c r="C275" s="10">
        <v>134453.67000000001</v>
      </c>
      <c r="D275" s="9" t="str">
        <f t="shared" si="4"/>
        <v>Congo, Dem. Rep.Glass</v>
      </c>
    </row>
    <row r="276" spans="1:4" x14ac:dyDescent="0.4">
      <c r="A276" s="9" t="s">
        <v>132</v>
      </c>
      <c r="B276" s="9" t="s">
        <v>7</v>
      </c>
      <c r="C276" s="10">
        <v>65097.49</v>
      </c>
      <c r="D276" s="9" t="str">
        <f t="shared" si="4"/>
        <v>JordanGlass</v>
      </c>
    </row>
    <row r="277" spans="1:4" x14ac:dyDescent="0.4">
      <c r="A277" s="9" t="s">
        <v>133</v>
      </c>
      <c r="B277" s="9" t="s">
        <v>7</v>
      </c>
      <c r="C277" s="10">
        <v>83871.009999999995</v>
      </c>
      <c r="D277" s="9" t="str">
        <f t="shared" si="4"/>
        <v>Hong KongGlass</v>
      </c>
    </row>
    <row r="278" spans="1:4" x14ac:dyDescent="0.4">
      <c r="A278" s="11" t="s">
        <v>46</v>
      </c>
      <c r="B278" s="9" t="s">
        <v>7</v>
      </c>
      <c r="C278" s="10">
        <v>156466.85</v>
      </c>
      <c r="D278" s="9" t="str">
        <f t="shared" si="4"/>
        <v>Republic of IrelandGlass</v>
      </c>
    </row>
    <row r="279" spans="1:4" x14ac:dyDescent="0.4">
      <c r="A279" s="9" t="s">
        <v>134</v>
      </c>
      <c r="B279" s="9" t="s">
        <v>7</v>
      </c>
      <c r="C279" s="10">
        <v>24095.41</v>
      </c>
      <c r="D279" s="9" t="str">
        <f t="shared" si="4"/>
        <v>QatarGlass</v>
      </c>
    </row>
    <row r="280" spans="1:4" x14ac:dyDescent="0.4">
      <c r="A280" s="9" t="s">
        <v>135</v>
      </c>
      <c r="B280" s="9" t="s">
        <v>7</v>
      </c>
      <c r="C280" s="10">
        <v>164737.51</v>
      </c>
      <c r="D280" s="9" t="str">
        <f t="shared" si="4"/>
        <v>UruguayGlass</v>
      </c>
    </row>
    <row r="281" spans="1:4" x14ac:dyDescent="0.4">
      <c r="A281" s="11" t="s">
        <v>41</v>
      </c>
      <c r="B281" s="9" t="s">
        <v>7</v>
      </c>
      <c r="C281" s="10">
        <v>228521.48</v>
      </c>
      <c r="D281" s="9" t="str">
        <f t="shared" si="4"/>
        <v>DenmarkGlass</v>
      </c>
    </row>
    <row r="282" spans="1:4" x14ac:dyDescent="0.4">
      <c r="A282" s="11" t="s">
        <v>60</v>
      </c>
      <c r="B282" s="9" t="s">
        <v>7</v>
      </c>
      <c r="C282" s="10">
        <v>119172.17</v>
      </c>
      <c r="D282" s="9" t="str">
        <f t="shared" si="4"/>
        <v>NorwayGlass</v>
      </c>
    </row>
    <row r="283" spans="1:4" x14ac:dyDescent="0.4">
      <c r="A283" s="9" t="s">
        <v>136</v>
      </c>
      <c r="B283" s="9" t="s">
        <v>7</v>
      </c>
      <c r="C283" s="10">
        <v>39005.53</v>
      </c>
      <c r="D283" s="9" t="str">
        <f t="shared" si="4"/>
        <v>SudanGlass</v>
      </c>
    </row>
    <row r="284" spans="1:4" x14ac:dyDescent="0.4">
      <c r="A284" s="9" t="s">
        <v>137</v>
      </c>
      <c r="B284" s="9" t="s">
        <v>7</v>
      </c>
      <c r="C284" s="10">
        <v>148929.42000000001</v>
      </c>
      <c r="D284" s="9" t="str">
        <f t="shared" si="4"/>
        <v>GeorgiaGlass</v>
      </c>
    </row>
    <row r="285" spans="1:4" x14ac:dyDescent="0.4">
      <c r="A285" s="11" t="s">
        <v>38</v>
      </c>
      <c r="B285" s="9" t="s">
        <v>7</v>
      </c>
      <c r="C285" s="10">
        <v>307073.27</v>
      </c>
      <c r="D285" s="9" t="str">
        <f t="shared" si="4"/>
        <v>CroatiaGlass</v>
      </c>
    </row>
    <row r="286" spans="1:4" x14ac:dyDescent="0.4">
      <c r="A286" s="9" t="s">
        <v>138</v>
      </c>
      <c r="B286" s="9" t="s">
        <v>7</v>
      </c>
      <c r="C286" s="10">
        <v>45918.79</v>
      </c>
      <c r="D286" s="9" t="str">
        <f t="shared" si="4"/>
        <v>KyrgyzstanGlass</v>
      </c>
    </row>
    <row r="287" spans="1:4" x14ac:dyDescent="0.4">
      <c r="A287" s="9" t="s">
        <v>139</v>
      </c>
      <c r="B287" s="9" t="s">
        <v>7</v>
      </c>
      <c r="C287" s="10">
        <v>171935.76</v>
      </c>
      <c r="D287" s="9" t="str">
        <f t="shared" si="4"/>
        <v>Puerto RicoGlass</v>
      </c>
    </row>
    <row r="288" spans="1:4" x14ac:dyDescent="0.4">
      <c r="A288" s="9" t="s">
        <v>140</v>
      </c>
      <c r="B288" s="9" t="s">
        <v>7</v>
      </c>
      <c r="C288" s="10">
        <v>11528.54</v>
      </c>
      <c r="D288" s="9" t="str">
        <f t="shared" si="4"/>
        <v>OmanGlass</v>
      </c>
    </row>
    <row r="289" spans="1:4" x14ac:dyDescent="0.4">
      <c r="A289" s="9" t="s">
        <v>141</v>
      </c>
      <c r="B289" s="9" t="s">
        <v>7</v>
      </c>
      <c r="C289" s="10">
        <v>197221.66</v>
      </c>
      <c r="D289" s="9" t="str">
        <f t="shared" si="4"/>
        <v>El SalvadorGlass</v>
      </c>
    </row>
    <row r="290" spans="1:4" x14ac:dyDescent="0.4">
      <c r="A290" s="9" t="s">
        <v>142</v>
      </c>
      <c r="B290" s="9" t="s">
        <v>7</v>
      </c>
      <c r="C290" s="10">
        <v>355203.87</v>
      </c>
      <c r="D290" s="9" t="str">
        <f t="shared" si="4"/>
        <v>ParaguayGlass</v>
      </c>
    </row>
    <row r="291" spans="1:4" x14ac:dyDescent="0.4">
      <c r="A291" s="9" t="s">
        <v>143</v>
      </c>
      <c r="B291" s="9" t="s">
        <v>7</v>
      </c>
      <c r="C291" s="10">
        <v>519427.27</v>
      </c>
      <c r="D291" s="9" t="str">
        <f t="shared" si="4"/>
        <v>VenezuelaGlass</v>
      </c>
    </row>
    <row r="292" spans="1:4" x14ac:dyDescent="0.4">
      <c r="A292" s="9" t="s">
        <v>144</v>
      </c>
      <c r="B292" s="9" t="s">
        <v>7</v>
      </c>
      <c r="C292" s="10">
        <v>338630.88</v>
      </c>
      <c r="D292" s="9" t="str">
        <f t="shared" si="4"/>
        <v>New ZealandGlass</v>
      </c>
    </row>
    <row r="293" spans="1:4" x14ac:dyDescent="0.4">
      <c r="A293" s="9" t="s">
        <v>145</v>
      </c>
      <c r="B293" s="9" t="s">
        <v>7</v>
      </c>
      <c r="C293" s="10">
        <v>93734.11</v>
      </c>
      <c r="D293" s="9" t="str">
        <f t="shared" si="4"/>
        <v>LebanonGlass</v>
      </c>
    </row>
    <row r="294" spans="1:4" x14ac:dyDescent="0.4">
      <c r="A294" s="9" t="s">
        <v>76</v>
      </c>
      <c r="B294" s="9" t="s">
        <v>7</v>
      </c>
      <c r="C294" s="10">
        <v>1386684.53</v>
      </c>
      <c r="D294" s="9" t="str">
        <f t="shared" si="4"/>
        <v>EthiopiaGlass</v>
      </c>
    </row>
    <row r="295" spans="1:4" x14ac:dyDescent="0.4">
      <c r="A295" s="11" t="s">
        <v>43</v>
      </c>
      <c r="B295" s="9" t="s">
        <v>7</v>
      </c>
      <c r="C295" s="10">
        <v>94319.05</v>
      </c>
      <c r="D295" s="9" t="str">
        <f t="shared" si="4"/>
        <v>FinlandGlass</v>
      </c>
    </row>
    <row r="296" spans="1:4" x14ac:dyDescent="0.4">
      <c r="A296" s="9" t="s">
        <v>146</v>
      </c>
      <c r="B296" s="9" t="s">
        <v>7</v>
      </c>
      <c r="C296" s="10">
        <v>74362.44</v>
      </c>
      <c r="D296" s="9" t="str">
        <f t="shared" si="4"/>
        <v>JamaicaGlass</v>
      </c>
    </row>
    <row r="297" spans="1:4" x14ac:dyDescent="0.4">
      <c r="A297" s="9" t="s">
        <v>147</v>
      </c>
      <c r="B297" s="9" t="s">
        <v>7</v>
      </c>
      <c r="C297" s="10">
        <v>157229.18</v>
      </c>
      <c r="D297" s="9" t="str">
        <f t="shared" si="4"/>
        <v>Costa RicaGlass</v>
      </c>
    </row>
    <row r="298" spans="1:4" x14ac:dyDescent="0.4">
      <c r="A298" s="11" t="s">
        <v>49</v>
      </c>
      <c r="B298" s="9" t="s">
        <v>7</v>
      </c>
      <c r="C298" s="10">
        <v>86626.04</v>
      </c>
      <c r="D298" s="9" t="str">
        <f t="shared" si="4"/>
        <v>LithuaniaGlass</v>
      </c>
    </row>
    <row r="299" spans="1:4" x14ac:dyDescent="0.4">
      <c r="A299" s="9" t="s">
        <v>148</v>
      </c>
      <c r="B299" s="9" t="s">
        <v>7</v>
      </c>
      <c r="C299" s="10">
        <v>99644.99</v>
      </c>
      <c r="D299" s="9" t="str">
        <f t="shared" si="4"/>
        <v>SingaporeGlass</v>
      </c>
    </row>
    <row r="300" spans="1:4" x14ac:dyDescent="0.4">
      <c r="A300" s="9" t="s">
        <v>149</v>
      </c>
      <c r="B300" s="9" t="s">
        <v>7</v>
      </c>
      <c r="C300" s="10">
        <v>25360.34</v>
      </c>
      <c r="D300" s="9" t="str">
        <f t="shared" si="4"/>
        <v>TajikistanGlass</v>
      </c>
    </row>
    <row r="301" spans="1:4" x14ac:dyDescent="0.4">
      <c r="A301" s="9" t="s">
        <v>150</v>
      </c>
      <c r="B301" s="9" t="s">
        <v>7</v>
      </c>
      <c r="C301" s="10">
        <v>51916.55</v>
      </c>
      <c r="D301" s="9" t="str">
        <f t="shared" si="4"/>
        <v>Bosnia HerzegovinaGlass</v>
      </c>
    </row>
    <row r="302" spans="1:4" x14ac:dyDescent="0.4">
      <c r="A302" s="9" t="s">
        <v>151</v>
      </c>
      <c r="B302" s="9" t="s">
        <v>7</v>
      </c>
      <c r="C302" s="10">
        <v>186746.83</v>
      </c>
      <c r="D302" s="9" t="str">
        <f t="shared" si="4"/>
        <v>NicaraguaGlass</v>
      </c>
    </row>
    <row r="303" spans="1:4" x14ac:dyDescent="0.4">
      <c r="A303" s="9" t="s">
        <v>152</v>
      </c>
      <c r="B303" s="9" t="s">
        <v>7</v>
      </c>
      <c r="C303" s="10">
        <v>135998.88</v>
      </c>
      <c r="D303" s="9" t="str">
        <f t="shared" si="4"/>
        <v>LaosGlass</v>
      </c>
    </row>
    <row r="304" spans="1:4" x14ac:dyDescent="0.4">
      <c r="A304" s="9" t="s">
        <v>153</v>
      </c>
      <c r="B304" s="9" t="s">
        <v>7</v>
      </c>
      <c r="C304" s="10">
        <v>54464</v>
      </c>
      <c r="D304" s="9" t="str">
        <f t="shared" si="4"/>
        <v>North MacedoniaGlass</v>
      </c>
    </row>
    <row r="305" spans="1:4" x14ac:dyDescent="0.4">
      <c r="A305" s="9" t="s">
        <v>154</v>
      </c>
      <c r="B305" s="9" t="s">
        <v>7</v>
      </c>
      <c r="C305" s="10">
        <v>59466.92</v>
      </c>
      <c r="D305" s="9" t="str">
        <f t="shared" si="4"/>
        <v>Papua New GuineaGlass</v>
      </c>
    </row>
    <row r="306" spans="1:4" x14ac:dyDescent="0.4">
      <c r="A306" s="9" t="s">
        <v>155</v>
      </c>
      <c r="B306" s="9" t="s">
        <v>7</v>
      </c>
      <c r="C306" s="10">
        <v>232977.87</v>
      </c>
      <c r="D306" s="9" t="str">
        <f t="shared" si="4"/>
        <v>Sri LankaGlass</v>
      </c>
    </row>
    <row r="307" spans="1:4" x14ac:dyDescent="0.4">
      <c r="A307" s="9" t="s">
        <v>156</v>
      </c>
      <c r="B307" s="9" t="s">
        <v>7</v>
      </c>
      <c r="C307" s="10">
        <v>76129.39</v>
      </c>
      <c r="D307" s="9" t="str">
        <f t="shared" si="4"/>
        <v>HaitiGlass</v>
      </c>
    </row>
    <row r="308" spans="1:4" x14ac:dyDescent="0.4">
      <c r="A308" s="9" t="s">
        <v>157</v>
      </c>
      <c r="B308" s="9" t="s">
        <v>7</v>
      </c>
      <c r="C308" s="10">
        <v>96851.25</v>
      </c>
      <c r="D308" s="9" t="str">
        <f t="shared" si="4"/>
        <v>TurkmenistanGlass</v>
      </c>
    </row>
    <row r="309" spans="1:4" x14ac:dyDescent="0.4">
      <c r="A309" s="9" t="s">
        <v>158</v>
      </c>
      <c r="B309" s="9" t="s">
        <v>7</v>
      </c>
      <c r="C309" s="10">
        <v>318272.40999999997</v>
      </c>
      <c r="D309" s="9" t="str">
        <f t="shared" si="4"/>
        <v>PanamaGlass</v>
      </c>
    </row>
    <row r="310" spans="1:4" x14ac:dyDescent="0.4">
      <c r="A310" s="9" t="s">
        <v>159</v>
      </c>
      <c r="B310" s="9" t="s">
        <v>7</v>
      </c>
      <c r="C310" s="10">
        <v>256487.28</v>
      </c>
      <c r="D310" s="9" t="str">
        <f t="shared" si="4"/>
        <v>ZambiaGlass</v>
      </c>
    </row>
    <row r="311" spans="1:4" x14ac:dyDescent="0.4">
      <c r="A311" s="9" t="s">
        <v>160</v>
      </c>
      <c r="B311" s="9" t="s">
        <v>7</v>
      </c>
      <c r="C311" s="10">
        <v>20105.16</v>
      </c>
      <c r="D311" s="9" t="str">
        <f t="shared" si="4"/>
        <v>BahrainGlass</v>
      </c>
    </row>
    <row r="312" spans="1:4" x14ac:dyDescent="0.4">
      <c r="A312" s="9" t="s">
        <v>161</v>
      </c>
      <c r="B312" s="9" t="s">
        <v>7</v>
      </c>
      <c r="C312" s="10">
        <v>92514.6</v>
      </c>
      <c r="D312" s="9" t="str">
        <f t="shared" si="4"/>
        <v>MoldovaGlass</v>
      </c>
    </row>
    <row r="313" spans="1:4" x14ac:dyDescent="0.4">
      <c r="A313" s="11" t="s">
        <v>57</v>
      </c>
      <c r="B313" s="9" t="s">
        <v>7</v>
      </c>
      <c r="C313" s="10">
        <v>110793.97</v>
      </c>
      <c r="D313" s="9" t="str">
        <f t="shared" si="4"/>
        <v>SloveniaGlass</v>
      </c>
    </row>
    <row r="314" spans="1:4" x14ac:dyDescent="0.4">
      <c r="A314" s="9" t="s">
        <v>162</v>
      </c>
      <c r="B314" s="9" t="s">
        <v>7</v>
      </c>
      <c r="C314" s="10">
        <v>45959.79</v>
      </c>
      <c r="D314" s="9" t="str">
        <f t="shared" si="4"/>
        <v>KosovoGlass</v>
      </c>
    </row>
    <row r="315" spans="1:4" x14ac:dyDescent="0.4">
      <c r="A315" s="9" t="s">
        <v>163</v>
      </c>
      <c r="B315" s="9" t="s">
        <v>7</v>
      </c>
      <c r="C315" s="10">
        <v>61992.36</v>
      </c>
      <c r="D315" s="9" t="str">
        <f t="shared" si="4"/>
        <v>Trinidad and TobagoGlass</v>
      </c>
    </row>
    <row r="316" spans="1:4" x14ac:dyDescent="0.4">
      <c r="A316" s="11" t="s">
        <v>48</v>
      </c>
      <c r="B316" s="9" t="s">
        <v>7</v>
      </c>
      <c r="C316" s="10">
        <v>67773.95</v>
      </c>
      <c r="D316" s="9" t="str">
        <f t="shared" si="4"/>
        <v>LatviaGlass</v>
      </c>
    </row>
    <row r="317" spans="1:4" x14ac:dyDescent="0.4">
      <c r="A317" s="9" t="s">
        <v>164</v>
      </c>
      <c r="B317" s="9" t="s">
        <v>7</v>
      </c>
      <c r="C317" s="10">
        <v>377726.45</v>
      </c>
      <c r="D317" s="9" t="str">
        <f t="shared" si="4"/>
        <v>MozambiqueGlass</v>
      </c>
    </row>
    <row r="318" spans="1:4" x14ac:dyDescent="0.4">
      <c r="A318" s="9" t="s">
        <v>165</v>
      </c>
      <c r="B318" s="9" t="s">
        <v>7</v>
      </c>
      <c r="C318" s="10">
        <v>69959.23</v>
      </c>
      <c r="D318" s="9" t="str">
        <f t="shared" si="4"/>
        <v>AlbaniaGlass</v>
      </c>
    </row>
    <row r="319" spans="1:4" x14ac:dyDescent="0.4">
      <c r="A319" s="9" t="s">
        <v>166</v>
      </c>
      <c r="B319" s="9" t="s">
        <v>7</v>
      </c>
      <c r="C319" s="10">
        <v>25796.21</v>
      </c>
      <c r="D319" s="9" t="str">
        <f t="shared" si="4"/>
        <v>SyriaGlass</v>
      </c>
    </row>
    <row r="320" spans="1:4" x14ac:dyDescent="0.4">
      <c r="A320" s="9" t="s">
        <v>167</v>
      </c>
      <c r="B320" s="9" t="s">
        <v>7</v>
      </c>
      <c r="C320" s="10">
        <v>152783.79999999999</v>
      </c>
      <c r="D320" s="9" t="str">
        <f t="shared" si="4"/>
        <v>MadagascarGlass</v>
      </c>
    </row>
    <row r="321" spans="1:4" x14ac:dyDescent="0.4">
      <c r="A321" s="9" t="s">
        <v>168</v>
      </c>
      <c r="B321" s="9" t="s">
        <v>7</v>
      </c>
      <c r="C321" s="10">
        <v>192663.14</v>
      </c>
      <c r="D321" s="9" t="str">
        <f t="shared" si="4"/>
        <v>CubaGlass</v>
      </c>
    </row>
    <row r="322" spans="1:4" x14ac:dyDescent="0.4">
      <c r="A322" s="9" t="s">
        <v>169</v>
      </c>
      <c r="B322" s="9" t="s">
        <v>7</v>
      </c>
      <c r="C322" s="10">
        <v>38241.39</v>
      </c>
      <c r="D322" s="9" t="str">
        <f t="shared" si="4"/>
        <v>Cote dIvoireGlass</v>
      </c>
    </row>
    <row r="323" spans="1:4" x14ac:dyDescent="0.4">
      <c r="A323" s="9" t="s">
        <v>170</v>
      </c>
      <c r="B323" s="9" t="s">
        <v>7</v>
      </c>
      <c r="C323" s="10">
        <v>57920.58</v>
      </c>
      <c r="D323" s="9" t="str">
        <f t="shared" ref="D323:D386" si="5">A323&amp;B323</f>
        <v>ArmeniaGlass</v>
      </c>
    </row>
    <row r="324" spans="1:4" x14ac:dyDescent="0.4">
      <c r="A324" s="9" t="s">
        <v>171</v>
      </c>
      <c r="B324" s="9" t="s">
        <v>7</v>
      </c>
      <c r="C324" s="10">
        <v>644662.80000000005</v>
      </c>
      <c r="D324" s="9" t="str">
        <f t="shared" si="5"/>
        <v>CameroonGlass</v>
      </c>
    </row>
    <row r="325" spans="1:4" x14ac:dyDescent="0.4">
      <c r="A325" s="11" t="s">
        <v>51</v>
      </c>
      <c r="B325" s="9" t="s">
        <v>7</v>
      </c>
      <c r="C325" s="10">
        <v>26941.54</v>
      </c>
      <c r="D325" s="9" t="str">
        <f t="shared" si="5"/>
        <v>MaltaGlass</v>
      </c>
    </row>
    <row r="326" spans="1:4" x14ac:dyDescent="0.4">
      <c r="A326" s="9" t="s">
        <v>172</v>
      </c>
      <c r="B326" s="9" t="s">
        <v>7</v>
      </c>
      <c r="C326" s="10">
        <v>43171.360000000001</v>
      </c>
      <c r="D326" s="9" t="str">
        <f t="shared" si="5"/>
        <v>NigerGlass</v>
      </c>
    </row>
    <row r="327" spans="1:4" x14ac:dyDescent="0.4">
      <c r="A327" s="9" t="s">
        <v>173</v>
      </c>
      <c r="B327" s="9" t="s">
        <v>7</v>
      </c>
      <c r="C327" s="10">
        <v>326647.18</v>
      </c>
      <c r="D327" s="9" t="str">
        <f t="shared" si="5"/>
        <v>Burkina FasoGlass</v>
      </c>
    </row>
    <row r="328" spans="1:4" x14ac:dyDescent="0.4">
      <c r="A328" s="9" t="s">
        <v>174</v>
      </c>
      <c r="B328" s="9" t="s">
        <v>7</v>
      </c>
      <c r="C328" s="10">
        <v>48014.82</v>
      </c>
      <c r="D328" s="9" t="str">
        <f t="shared" si="5"/>
        <v>MaliGlass</v>
      </c>
    </row>
    <row r="329" spans="1:4" x14ac:dyDescent="0.4">
      <c r="A329" s="9" t="s">
        <v>175</v>
      </c>
      <c r="B329" s="9" t="s">
        <v>7</v>
      </c>
      <c r="C329" s="10">
        <v>53805.15</v>
      </c>
      <c r="D329" s="9" t="str">
        <f t="shared" si="5"/>
        <v>MalawiGlass</v>
      </c>
    </row>
    <row r="330" spans="1:4" x14ac:dyDescent="0.4">
      <c r="A330" s="11" t="s">
        <v>39</v>
      </c>
      <c r="B330" s="9" t="s">
        <v>7</v>
      </c>
      <c r="C330" s="10">
        <v>40807.050000000003</v>
      </c>
      <c r="D330" s="9" t="str">
        <f t="shared" si="5"/>
        <v>CyprusGlass</v>
      </c>
    </row>
    <row r="331" spans="1:4" x14ac:dyDescent="0.4">
      <c r="A331" s="11" t="s">
        <v>42</v>
      </c>
      <c r="B331" s="9" t="s">
        <v>7</v>
      </c>
      <c r="C331" s="10">
        <v>52102.62</v>
      </c>
      <c r="D331" s="9" t="str">
        <f t="shared" si="5"/>
        <v>EstoniaGlass</v>
      </c>
    </row>
    <row r="332" spans="1:4" x14ac:dyDescent="0.4">
      <c r="A332" s="9" t="s">
        <v>176</v>
      </c>
      <c r="B332" s="9" t="s">
        <v>7</v>
      </c>
      <c r="C332" s="10">
        <v>52443.62</v>
      </c>
      <c r="D332" s="9" t="str">
        <f t="shared" si="5"/>
        <v>SenegalGlass</v>
      </c>
    </row>
    <row r="333" spans="1:4" x14ac:dyDescent="0.4">
      <c r="A333" s="9" t="s">
        <v>177</v>
      </c>
      <c r="B333" s="9" t="s">
        <v>7</v>
      </c>
      <c r="C333" s="10">
        <v>69352.08</v>
      </c>
      <c r="D333" s="9" t="str">
        <f t="shared" si="5"/>
        <v>ChadGlass</v>
      </c>
    </row>
    <row r="334" spans="1:4" x14ac:dyDescent="0.4">
      <c r="A334" s="11" t="s">
        <v>50</v>
      </c>
      <c r="B334" s="9" t="s">
        <v>7</v>
      </c>
      <c r="C334" s="10">
        <v>58646.39</v>
      </c>
      <c r="D334" s="9" t="str">
        <f t="shared" si="5"/>
        <v>LuxembourgGlass</v>
      </c>
    </row>
    <row r="335" spans="1:4" x14ac:dyDescent="0.4">
      <c r="A335" s="9" t="s">
        <v>178</v>
      </c>
      <c r="B335" s="9" t="s">
        <v>7</v>
      </c>
      <c r="C335" s="10">
        <v>64590.080000000002</v>
      </c>
      <c r="D335" s="9" t="str">
        <f t="shared" si="5"/>
        <v>MongoliaGlass</v>
      </c>
    </row>
    <row r="336" spans="1:4" x14ac:dyDescent="0.4">
      <c r="A336" s="9" t="s">
        <v>179</v>
      </c>
      <c r="B336" s="9" t="s">
        <v>7</v>
      </c>
      <c r="C336" s="10">
        <v>155732.89000000001</v>
      </c>
      <c r="D336" s="9" t="str">
        <f t="shared" si="5"/>
        <v>ZimbabweGlass</v>
      </c>
    </row>
    <row r="337" spans="1:4" x14ac:dyDescent="0.4">
      <c r="A337" s="9" t="s">
        <v>180</v>
      </c>
      <c r="B337" s="9" t="s">
        <v>7</v>
      </c>
      <c r="C337" s="10">
        <v>43621.35</v>
      </c>
      <c r="D337" s="9" t="str">
        <f t="shared" si="5"/>
        <v>MontenegroGlass</v>
      </c>
    </row>
    <row r="338" spans="1:4" x14ac:dyDescent="0.4">
      <c r="A338" s="9" t="s">
        <v>181</v>
      </c>
      <c r="B338" s="9" t="s">
        <v>7</v>
      </c>
      <c r="C338" s="10">
        <v>56132.95</v>
      </c>
      <c r="D338" s="9" t="str">
        <f t="shared" si="5"/>
        <v>GuineaGlass</v>
      </c>
    </row>
    <row r="339" spans="1:4" x14ac:dyDescent="0.4">
      <c r="A339" s="9" t="s">
        <v>182</v>
      </c>
      <c r="B339" s="9" t="s">
        <v>7</v>
      </c>
      <c r="C339" s="10">
        <v>245276.63</v>
      </c>
      <c r="D339" s="9" t="str">
        <f t="shared" si="5"/>
        <v>RwandaGlass</v>
      </c>
    </row>
    <row r="340" spans="1:4" x14ac:dyDescent="0.4">
      <c r="A340" s="9" t="s">
        <v>183</v>
      </c>
      <c r="B340" s="9" t="s">
        <v>7</v>
      </c>
      <c r="C340" s="10">
        <v>132322.48000000001</v>
      </c>
      <c r="D340" s="9" t="str">
        <f t="shared" si="5"/>
        <v>BeninGlass</v>
      </c>
    </row>
    <row r="341" spans="1:4" x14ac:dyDescent="0.4">
      <c r="A341" s="9" t="s">
        <v>184</v>
      </c>
      <c r="B341" s="9" t="s">
        <v>7</v>
      </c>
      <c r="C341" s="10">
        <v>223840.96</v>
      </c>
      <c r="D341" s="9" t="str">
        <f t="shared" si="5"/>
        <v>BurundiGlass</v>
      </c>
    </row>
    <row r="342" spans="1:4" x14ac:dyDescent="0.4">
      <c r="A342" s="9" t="s">
        <v>185</v>
      </c>
      <c r="B342" s="9" t="s">
        <v>7</v>
      </c>
      <c r="C342" s="10">
        <v>6660.64</v>
      </c>
      <c r="D342" s="9" t="str">
        <f t="shared" si="5"/>
        <v>Bahamas, TheGlass</v>
      </c>
    </row>
    <row r="343" spans="1:4" x14ac:dyDescent="0.4">
      <c r="A343" s="9" t="s">
        <v>186</v>
      </c>
      <c r="B343" s="9" t="s">
        <v>7</v>
      </c>
      <c r="C343" s="10">
        <v>40089.99</v>
      </c>
      <c r="D343" s="9" t="str">
        <f t="shared" si="5"/>
        <v>GuyanaGlass</v>
      </c>
    </row>
    <row r="344" spans="1:4" x14ac:dyDescent="0.4">
      <c r="A344" s="9" t="s">
        <v>187</v>
      </c>
      <c r="B344" s="9" t="s">
        <v>7</v>
      </c>
      <c r="C344" s="10">
        <v>32503.72</v>
      </c>
      <c r="D344" s="9" t="str">
        <f t="shared" si="5"/>
        <v>South SudanGlass</v>
      </c>
    </row>
    <row r="345" spans="1:4" x14ac:dyDescent="0.4">
      <c r="A345" s="9" t="s">
        <v>188</v>
      </c>
      <c r="B345" s="9" t="s">
        <v>7</v>
      </c>
      <c r="C345" s="10">
        <v>21364.43</v>
      </c>
      <c r="D345" s="9" t="str">
        <f t="shared" si="5"/>
        <v>BelizeGlass</v>
      </c>
    </row>
    <row r="346" spans="1:4" x14ac:dyDescent="0.4">
      <c r="A346" s="9" t="s">
        <v>189</v>
      </c>
      <c r="B346" s="9" t="s">
        <v>7</v>
      </c>
      <c r="C346" s="10">
        <v>72071.3</v>
      </c>
      <c r="D346" s="9" t="str">
        <f t="shared" si="5"/>
        <v>TogoGlass</v>
      </c>
    </row>
    <row r="347" spans="1:4" x14ac:dyDescent="0.4">
      <c r="A347" s="9" t="s">
        <v>190</v>
      </c>
      <c r="B347" s="9" t="s">
        <v>7</v>
      </c>
      <c r="C347" s="10">
        <v>24286.080000000002</v>
      </c>
      <c r="D347" s="9" t="str">
        <f t="shared" si="5"/>
        <v>Sierra LeoneGlass</v>
      </c>
    </row>
    <row r="348" spans="1:4" x14ac:dyDescent="0.4">
      <c r="A348" s="9" t="s">
        <v>191</v>
      </c>
      <c r="B348" s="9" t="s">
        <v>7</v>
      </c>
      <c r="C348" s="10">
        <v>19774.38</v>
      </c>
      <c r="D348" s="9" t="str">
        <f t="shared" si="5"/>
        <v>SurinameGlass</v>
      </c>
    </row>
    <row r="349" spans="1:4" x14ac:dyDescent="0.4">
      <c r="A349" s="11" t="s">
        <v>192</v>
      </c>
      <c r="B349" s="9" t="s">
        <v>7</v>
      </c>
      <c r="C349" s="10">
        <v>6340.24</v>
      </c>
      <c r="D349" s="9" t="str">
        <f t="shared" si="5"/>
        <v>IcelandGlass</v>
      </c>
    </row>
    <row r="350" spans="1:4" x14ac:dyDescent="0.4">
      <c r="A350" s="9" t="s">
        <v>193</v>
      </c>
      <c r="B350" s="9" t="s">
        <v>7</v>
      </c>
      <c r="C350" s="10">
        <v>19843.099999999999</v>
      </c>
      <c r="D350" s="9" t="str">
        <f t="shared" si="5"/>
        <v>BarbadosGlass</v>
      </c>
    </row>
    <row r="351" spans="1:4" x14ac:dyDescent="0.4">
      <c r="A351" s="9" t="s">
        <v>194</v>
      </c>
      <c r="B351" s="9" t="s">
        <v>7</v>
      </c>
      <c r="C351" s="10">
        <v>1749.38</v>
      </c>
      <c r="D351" s="9" t="str">
        <f t="shared" si="5"/>
        <v>Timor LesteGlass</v>
      </c>
    </row>
    <row r="352" spans="1:4" x14ac:dyDescent="0.4">
      <c r="A352" s="9" t="s">
        <v>195</v>
      </c>
      <c r="B352" s="9" t="s">
        <v>7</v>
      </c>
      <c r="C352" s="10">
        <v>8107.7</v>
      </c>
      <c r="D352" s="9" t="str">
        <f t="shared" si="5"/>
        <v>Congo, Rep.Glass</v>
      </c>
    </row>
    <row r="353" spans="1:4" x14ac:dyDescent="0.4">
      <c r="A353" s="9" t="s">
        <v>196</v>
      </c>
      <c r="B353" s="9" t="s">
        <v>7</v>
      </c>
      <c r="C353" s="10">
        <v>28999.78</v>
      </c>
      <c r="D353" s="9" t="str">
        <f t="shared" si="5"/>
        <v>Central African RepublicGlass</v>
      </c>
    </row>
    <row r="354" spans="1:4" x14ac:dyDescent="0.4">
      <c r="A354" s="9" t="s">
        <v>197</v>
      </c>
      <c r="B354" s="9" t="s">
        <v>7</v>
      </c>
      <c r="C354" s="10">
        <v>22752.62</v>
      </c>
      <c r="D354" s="9" t="str">
        <f t="shared" si="5"/>
        <v>LiberiaGlass</v>
      </c>
    </row>
    <row r="355" spans="1:4" x14ac:dyDescent="0.4">
      <c r="A355" s="9" t="s">
        <v>198</v>
      </c>
      <c r="B355" s="9" t="s">
        <v>7</v>
      </c>
      <c r="C355" s="10">
        <v>6431.57</v>
      </c>
      <c r="D355" s="9" t="str">
        <f t="shared" si="5"/>
        <v>MauritaniaGlass</v>
      </c>
    </row>
    <row r="356" spans="1:4" x14ac:dyDescent="0.4">
      <c r="A356" s="9" t="s">
        <v>199</v>
      </c>
      <c r="B356" s="9" t="s">
        <v>7</v>
      </c>
      <c r="C356" s="10">
        <v>2989.48</v>
      </c>
      <c r="D356" s="9" t="str">
        <f t="shared" si="5"/>
        <v>French GuianaGlass</v>
      </c>
    </row>
    <row r="357" spans="1:4" x14ac:dyDescent="0.4">
      <c r="A357" s="9" t="s">
        <v>200</v>
      </c>
      <c r="B357" s="9" t="s">
        <v>7</v>
      </c>
      <c r="C357" s="10">
        <v>12918.98</v>
      </c>
      <c r="D357" s="9" t="str">
        <f t="shared" si="5"/>
        <v>FijiGlass</v>
      </c>
    </row>
    <row r="358" spans="1:4" x14ac:dyDescent="0.4">
      <c r="A358" s="9" t="s">
        <v>201</v>
      </c>
      <c r="B358" s="9" t="s">
        <v>7</v>
      </c>
      <c r="C358" s="10">
        <v>2501.16</v>
      </c>
      <c r="D358" s="9" t="str">
        <f t="shared" si="5"/>
        <v>CuracaoGlass</v>
      </c>
    </row>
    <row r="359" spans="1:4" x14ac:dyDescent="0.4">
      <c r="A359" s="9" t="s">
        <v>202</v>
      </c>
      <c r="B359" s="9" t="s">
        <v>7</v>
      </c>
      <c r="C359" s="10">
        <v>8899.74</v>
      </c>
      <c r="D359" s="9" t="str">
        <f t="shared" si="5"/>
        <v>BhutanGlass</v>
      </c>
    </row>
    <row r="360" spans="1:4" x14ac:dyDescent="0.4">
      <c r="A360" s="9" t="s">
        <v>203</v>
      </c>
      <c r="B360" s="9" t="s">
        <v>7</v>
      </c>
      <c r="C360" s="10">
        <v>18683.8</v>
      </c>
      <c r="D360" s="9" t="str">
        <f t="shared" si="5"/>
        <v>EritreaGlass</v>
      </c>
    </row>
    <row r="361" spans="1:4" x14ac:dyDescent="0.4">
      <c r="A361" s="9" t="s">
        <v>204</v>
      </c>
      <c r="B361" s="9" t="s">
        <v>7</v>
      </c>
      <c r="C361" s="10">
        <v>2177.69</v>
      </c>
      <c r="D361" s="9" t="str">
        <f t="shared" si="5"/>
        <v>St. LuciaGlass</v>
      </c>
    </row>
    <row r="362" spans="1:4" x14ac:dyDescent="0.4">
      <c r="A362" s="9" t="s">
        <v>205</v>
      </c>
      <c r="B362" s="9" t="s">
        <v>7</v>
      </c>
      <c r="C362" s="10">
        <v>4278.63</v>
      </c>
      <c r="D362" s="9" t="str">
        <f t="shared" si="5"/>
        <v>Solomon IslandsGlass</v>
      </c>
    </row>
    <row r="363" spans="1:4" x14ac:dyDescent="0.4">
      <c r="A363" s="9" t="s">
        <v>206</v>
      </c>
      <c r="B363" s="9" t="s">
        <v>7</v>
      </c>
      <c r="C363" s="10">
        <v>10738.65</v>
      </c>
      <c r="D363" s="9" t="str">
        <f t="shared" si="5"/>
        <v>ArubaGlass</v>
      </c>
    </row>
    <row r="364" spans="1:4" x14ac:dyDescent="0.4">
      <c r="A364" s="9" t="s">
        <v>207</v>
      </c>
      <c r="B364" s="9" t="s">
        <v>7</v>
      </c>
      <c r="C364" s="10">
        <v>3674.68</v>
      </c>
      <c r="D364" s="9" t="str">
        <f t="shared" si="5"/>
        <v>Gambia, TheGlass</v>
      </c>
    </row>
    <row r="365" spans="1:4" x14ac:dyDescent="0.4">
      <c r="A365" s="9" t="s">
        <v>208</v>
      </c>
      <c r="B365" s="9" t="s">
        <v>7</v>
      </c>
      <c r="C365" s="10">
        <v>120412.67</v>
      </c>
      <c r="D365" s="9" t="str">
        <f t="shared" si="5"/>
        <v>BotswanaGlass</v>
      </c>
    </row>
    <row r="366" spans="1:4" x14ac:dyDescent="0.4">
      <c r="A366" s="9" t="s">
        <v>209</v>
      </c>
      <c r="B366" s="9" t="s">
        <v>7</v>
      </c>
      <c r="C366" s="10">
        <v>202656.25</v>
      </c>
      <c r="D366" s="9" t="str">
        <f t="shared" si="5"/>
        <v>NamibiaGlass</v>
      </c>
    </row>
    <row r="367" spans="1:4" x14ac:dyDescent="0.4">
      <c r="A367" s="9" t="s">
        <v>210</v>
      </c>
      <c r="B367" s="9" t="s">
        <v>7</v>
      </c>
      <c r="C367" s="10">
        <v>690.07</v>
      </c>
      <c r="D367" s="9" t="str">
        <f t="shared" si="5"/>
        <v>MaldivesGlass</v>
      </c>
    </row>
    <row r="368" spans="1:4" x14ac:dyDescent="0.4">
      <c r="A368" s="9" t="s">
        <v>211</v>
      </c>
      <c r="B368" s="9" t="s">
        <v>7</v>
      </c>
      <c r="C368" s="10">
        <v>858.07</v>
      </c>
      <c r="D368" s="9" t="str">
        <f t="shared" si="5"/>
        <v>Brunei DarussalamGlass</v>
      </c>
    </row>
    <row r="369" spans="1:4" x14ac:dyDescent="0.4">
      <c r="A369" s="9" t="s">
        <v>212</v>
      </c>
      <c r="B369" s="9" t="s">
        <v>7</v>
      </c>
      <c r="C369" s="10">
        <v>148576.03</v>
      </c>
      <c r="D369" s="9" t="str">
        <f t="shared" si="5"/>
        <v>GabonGlass</v>
      </c>
    </row>
    <row r="370" spans="1:4" x14ac:dyDescent="0.4">
      <c r="A370" s="9" t="s">
        <v>213</v>
      </c>
      <c r="B370" s="9" t="s">
        <v>7</v>
      </c>
      <c r="C370" s="10">
        <v>51834.89</v>
      </c>
      <c r="D370" s="9" t="str">
        <f t="shared" si="5"/>
        <v>LesothoGlass</v>
      </c>
    </row>
    <row r="371" spans="1:4" x14ac:dyDescent="0.4">
      <c r="A371" s="9" t="s">
        <v>214</v>
      </c>
      <c r="B371" s="9" t="s">
        <v>7</v>
      </c>
      <c r="C371" s="10">
        <v>2859.31</v>
      </c>
      <c r="D371" s="9" t="str">
        <f t="shared" si="5"/>
        <v>Guinea-BissauGlass</v>
      </c>
    </row>
    <row r="372" spans="1:4" x14ac:dyDescent="0.4">
      <c r="A372" s="9" t="s">
        <v>215</v>
      </c>
      <c r="B372" s="9" t="s">
        <v>7</v>
      </c>
      <c r="C372" s="10">
        <v>1508.55</v>
      </c>
      <c r="D372" s="9" t="str">
        <f t="shared" si="5"/>
        <v>St. Vincent and the GrenadinesGlass</v>
      </c>
    </row>
    <row r="373" spans="1:4" x14ac:dyDescent="0.4">
      <c r="A373" s="9" t="s">
        <v>216</v>
      </c>
      <c r="B373" s="9" t="s">
        <v>7</v>
      </c>
      <c r="C373" s="10">
        <v>6654.46</v>
      </c>
      <c r="D373" s="9" t="str">
        <f t="shared" si="5"/>
        <v>GrenadaGlass</v>
      </c>
    </row>
    <row r="374" spans="1:4" x14ac:dyDescent="0.4">
      <c r="A374" s="9" t="s">
        <v>217</v>
      </c>
      <c r="B374" s="9" t="s">
        <v>7</v>
      </c>
      <c r="C374" s="10">
        <v>62740.03</v>
      </c>
      <c r="D374" s="9" t="str">
        <f t="shared" si="5"/>
        <v>Equatorial GuineaGlass</v>
      </c>
    </row>
    <row r="375" spans="1:4" x14ac:dyDescent="0.4">
      <c r="A375" s="9" t="s">
        <v>218</v>
      </c>
      <c r="B375" s="9" t="s">
        <v>7</v>
      </c>
      <c r="C375" s="10">
        <v>1026.72</v>
      </c>
      <c r="D375" s="9" t="str">
        <f t="shared" si="5"/>
        <v>BermudaGlass</v>
      </c>
    </row>
    <row r="376" spans="1:4" x14ac:dyDescent="0.4">
      <c r="A376" s="9" t="s">
        <v>219</v>
      </c>
      <c r="B376" s="9" t="s">
        <v>7</v>
      </c>
      <c r="C376" s="10">
        <v>1293.76</v>
      </c>
      <c r="D376" s="9" t="str">
        <f t="shared" si="5"/>
        <v>AndorraGlass</v>
      </c>
    </row>
    <row r="377" spans="1:4" x14ac:dyDescent="0.4">
      <c r="A377" s="9" t="s">
        <v>220</v>
      </c>
      <c r="B377" s="9" t="s">
        <v>7</v>
      </c>
      <c r="C377" s="10">
        <v>2781.22</v>
      </c>
      <c r="D377" s="9" t="str">
        <f t="shared" si="5"/>
        <v>DominicaGlass</v>
      </c>
    </row>
    <row r="378" spans="1:4" x14ac:dyDescent="0.4">
      <c r="A378" s="9" t="s">
        <v>221</v>
      </c>
      <c r="B378" s="9" t="s">
        <v>7</v>
      </c>
      <c r="C378" s="10">
        <v>880.41</v>
      </c>
      <c r="D378" s="9" t="str">
        <f t="shared" si="5"/>
        <v>St. Kitts and NevisGlass</v>
      </c>
    </row>
    <row r="379" spans="1:4" x14ac:dyDescent="0.4">
      <c r="A379" s="9" t="s">
        <v>222</v>
      </c>
      <c r="B379" s="9" t="s">
        <v>7</v>
      </c>
      <c r="C379" s="10">
        <v>4169.13</v>
      </c>
      <c r="D379" s="9" t="str">
        <f t="shared" si="5"/>
        <v>Antigua and BarbudaGlass</v>
      </c>
    </row>
    <row r="380" spans="1:4" x14ac:dyDescent="0.4">
      <c r="A380" s="9" t="s">
        <v>223</v>
      </c>
      <c r="B380" s="9" t="s">
        <v>7</v>
      </c>
      <c r="C380" s="10">
        <v>17446.16</v>
      </c>
      <c r="D380" s="9" t="str">
        <f t="shared" si="5"/>
        <v>French PolynesiaGlass</v>
      </c>
    </row>
    <row r="381" spans="1:4" x14ac:dyDescent="0.4">
      <c r="A381" s="9" t="s">
        <v>224</v>
      </c>
      <c r="B381" s="9" t="s">
        <v>7</v>
      </c>
      <c r="C381" s="10">
        <v>41263.11</v>
      </c>
      <c r="D381" s="9" t="str">
        <f t="shared" si="5"/>
        <v>MauritiusGlass</v>
      </c>
    </row>
    <row r="382" spans="1:4" x14ac:dyDescent="0.4">
      <c r="A382" s="9" t="s">
        <v>225</v>
      </c>
      <c r="B382" s="9" t="s">
        <v>7</v>
      </c>
      <c r="C382" s="10">
        <v>11144.89</v>
      </c>
      <c r="D382" s="9" t="str">
        <f t="shared" si="5"/>
        <v>New CaledoniaGlass</v>
      </c>
    </row>
    <row r="383" spans="1:4" x14ac:dyDescent="0.4">
      <c r="A383" s="9" t="s">
        <v>226</v>
      </c>
      <c r="B383" s="9" t="s">
        <v>7</v>
      </c>
      <c r="C383" s="10">
        <v>23991.599999999999</v>
      </c>
      <c r="D383" s="9" t="str">
        <f t="shared" si="5"/>
        <v>EswatiniGlass</v>
      </c>
    </row>
    <row r="384" spans="1:4" x14ac:dyDescent="0.4">
      <c r="A384" s="9" t="s">
        <v>227</v>
      </c>
      <c r="B384" s="9" t="s">
        <v>7</v>
      </c>
      <c r="C384" s="10">
        <v>1556.81</v>
      </c>
      <c r="D384" s="9" t="str">
        <f t="shared" si="5"/>
        <v>DjiboutiGlass</v>
      </c>
    </row>
    <row r="385" spans="1:4" x14ac:dyDescent="0.4">
      <c r="A385" s="9" t="s">
        <v>228</v>
      </c>
      <c r="B385" s="9" t="s">
        <v>7</v>
      </c>
      <c r="C385" s="10">
        <v>1038.28</v>
      </c>
      <c r="D385" s="9" t="str">
        <f t="shared" si="5"/>
        <v>GreenlandGlass</v>
      </c>
    </row>
    <row r="386" spans="1:4" x14ac:dyDescent="0.4">
      <c r="A386" s="9" t="s">
        <v>229</v>
      </c>
      <c r="B386" s="9" t="s">
        <v>7</v>
      </c>
      <c r="C386" s="10">
        <v>1606.09</v>
      </c>
      <c r="D386" s="9" t="str">
        <f t="shared" si="5"/>
        <v>Faroe IslandsGlass</v>
      </c>
    </row>
    <row r="387" spans="1:4" x14ac:dyDescent="0.4">
      <c r="A387" s="9" t="s">
        <v>230</v>
      </c>
      <c r="B387" s="9" t="s">
        <v>7</v>
      </c>
      <c r="C387" s="10">
        <v>4058.34</v>
      </c>
      <c r="D387" s="9" t="str">
        <f t="shared" ref="D387:D450" si="6">A387&amp;B387</f>
        <v>SamoaGlass</v>
      </c>
    </row>
    <row r="388" spans="1:4" x14ac:dyDescent="0.4">
      <c r="A388" s="9" t="s">
        <v>231</v>
      </c>
      <c r="B388" s="9" t="s">
        <v>7</v>
      </c>
      <c r="C388" s="10">
        <v>1150.73</v>
      </c>
      <c r="D388" s="9" t="str">
        <f t="shared" si="6"/>
        <v>ComorosGlass</v>
      </c>
    </row>
    <row r="389" spans="1:4" x14ac:dyDescent="0.4">
      <c r="A389" s="9" t="s">
        <v>232</v>
      </c>
      <c r="B389" s="9" t="s">
        <v>7</v>
      </c>
      <c r="C389" s="10">
        <v>492.78</v>
      </c>
      <c r="D389" s="9" t="str">
        <f t="shared" si="6"/>
        <v>Turks and Caicos IslandsGlass</v>
      </c>
    </row>
    <row r="390" spans="1:4" x14ac:dyDescent="0.4">
      <c r="A390" s="9" t="s">
        <v>233</v>
      </c>
      <c r="B390" s="9" t="s">
        <v>7</v>
      </c>
      <c r="C390" s="10">
        <v>202.04</v>
      </c>
      <c r="D390" s="9" t="str">
        <f t="shared" si="6"/>
        <v>GuamGlass</v>
      </c>
    </row>
    <row r="391" spans="1:4" x14ac:dyDescent="0.4">
      <c r="A391" s="9" t="s">
        <v>234</v>
      </c>
      <c r="B391" s="9" t="s">
        <v>7</v>
      </c>
      <c r="C391" s="10">
        <v>579.36</v>
      </c>
      <c r="D391" s="9" t="str">
        <f t="shared" si="6"/>
        <v>LiechtensteinGlass</v>
      </c>
    </row>
    <row r="392" spans="1:4" x14ac:dyDescent="0.4">
      <c r="A392" s="9" t="s">
        <v>235</v>
      </c>
      <c r="B392" s="9" t="s">
        <v>7</v>
      </c>
      <c r="C392" s="10">
        <v>537.37</v>
      </c>
      <c r="D392" s="9" t="str">
        <f t="shared" si="6"/>
        <v>MonacoGlass</v>
      </c>
    </row>
    <row r="393" spans="1:4" x14ac:dyDescent="0.4">
      <c r="A393" s="9" t="s">
        <v>236</v>
      </c>
      <c r="B393" s="9" t="s">
        <v>7</v>
      </c>
      <c r="C393" s="10">
        <v>805.48</v>
      </c>
      <c r="D393" s="9" t="str">
        <f t="shared" si="6"/>
        <v>Cabo VerdeGlass</v>
      </c>
    </row>
    <row r="394" spans="1:4" x14ac:dyDescent="0.4">
      <c r="A394" s="9" t="s">
        <v>237</v>
      </c>
      <c r="B394" s="9" t="s">
        <v>7</v>
      </c>
      <c r="C394" s="10">
        <v>782.59</v>
      </c>
      <c r="D394" s="9" t="str">
        <f t="shared" si="6"/>
        <v>Western SaharaGlass</v>
      </c>
    </row>
    <row r="395" spans="1:4" x14ac:dyDescent="0.4">
      <c r="A395" s="9" t="s">
        <v>238</v>
      </c>
      <c r="B395" s="9" t="s">
        <v>7</v>
      </c>
      <c r="C395" s="10">
        <v>4253.47</v>
      </c>
      <c r="D395" s="9" t="str">
        <f t="shared" si="6"/>
        <v>Cayman IslandsGlass</v>
      </c>
    </row>
    <row r="396" spans="1:4" x14ac:dyDescent="0.4">
      <c r="A396" s="9" t="s">
        <v>239</v>
      </c>
      <c r="B396" s="9" t="s">
        <v>7</v>
      </c>
      <c r="C396" s="10">
        <v>114.09</v>
      </c>
      <c r="D396" s="9" t="str">
        <f t="shared" si="6"/>
        <v>TongaGlass</v>
      </c>
    </row>
    <row r="397" spans="1:4" x14ac:dyDescent="0.4">
      <c r="A397" s="9" t="s">
        <v>240</v>
      </c>
      <c r="B397" s="9" t="s">
        <v>7</v>
      </c>
      <c r="C397" s="10">
        <v>105.74</v>
      </c>
      <c r="D397" s="9" t="str">
        <f t="shared" si="6"/>
        <v>KiribatiGlass</v>
      </c>
    </row>
    <row r="398" spans="1:4" x14ac:dyDescent="0.4">
      <c r="A398" s="9" t="s">
        <v>241</v>
      </c>
      <c r="B398" s="9" t="s">
        <v>7</v>
      </c>
      <c r="C398" s="10">
        <v>158.71</v>
      </c>
      <c r="D398" s="9" t="str">
        <f t="shared" si="6"/>
        <v>Micronesia, Fed. Sts.Glass</v>
      </c>
    </row>
    <row r="399" spans="1:4" x14ac:dyDescent="0.4">
      <c r="A399" s="9" t="s">
        <v>242</v>
      </c>
      <c r="B399" s="9" t="s">
        <v>7</v>
      </c>
      <c r="C399" s="10">
        <v>92.58</v>
      </c>
      <c r="D399" s="9" t="str">
        <f t="shared" si="6"/>
        <v>Marshall IslandsGlass</v>
      </c>
    </row>
    <row r="400" spans="1:4" x14ac:dyDescent="0.4">
      <c r="A400" s="9" t="s">
        <v>243</v>
      </c>
      <c r="B400" s="9" t="s">
        <v>7</v>
      </c>
      <c r="C400" s="10">
        <v>65.08</v>
      </c>
      <c r="D400" s="9" t="str">
        <f t="shared" si="6"/>
        <v>American SamoaGlass</v>
      </c>
    </row>
    <row r="401" spans="1:4" x14ac:dyDescent="0.4">
      <c r="A401" s="9" t="s">
        <v>244</v>
      </c>
      <c r="B401" s="9" t="s">
        <v>7</v>
      </c>
      <c r="C401" s="10">
        <v>7148.22</v>
      </c>
      <c r="D401" s="9" t="str">
        <f t="shared" si="6"/>
        <v>SeychellesGlass</v>
      </c>
    </row>
    <row r="402" spans="1:4" x14ac:dyDescent="0.4">
      <c r="A402" s="9" t="s">
        <v>245</v>
      </c>
      <c r="B402" s="9" t="s">
        <v>7</v>
      </c>
      <c r="C402" s="10">
        <v>47.2</v>
      </c>
      <c r="D402" s="9" t="str">
        <f t="shared" si="6"/>
        <v>PalauGlass</v>
      </c>
    </row>
    <row r="403" spans="1:4" x14ac:dyDescent="0.4">
      <c r="A403" s="9" t="s">
        <v>246</v>
      </c>
      <c r="B403" s="9" t="s">
        <v>7</v>
      </c>
      <c r="C403" s="10">
        <v>11.54</v>
      </c>
      <c r="D403" s="9" t="str">
        <f t="shared" si="6"/>
        <v>NauruGlass</v>
      </c>
    </row>
    <row r="404" spans="1:4" x14ac:dyDescent="0.4">
      <c r="A404" s="9" t="s">
        <v>16</v>
      </c>
      <c r="B404" s="9" t="s">
        <v>247</v>
      </c>
      <c r="C404" s="10">
        <v>689310.79</v>
      </c>
      <c r="D404" s="9" t="str">
        <f t="shared" si="6"/>
        <v>ChinaMetal</v>
      </c>
    </row>
    <row r="405" spans="1:4" x14ac:dyDescent="0.4">
      <c r="A405" s="11" t="s">
        <v>94</v>
      </c>
      <c r="B405" s="9" t="s">
        <v>247</v>
      </c>
      <c r="C405" s="10">
        <v>1495984.03</v>
      </c>
      <c r="D405" s="9" t="str">
        <f t="shared" si="6"/>
        <v>United StatesMetal</v>
      </c>
    </row>
    <row r="406" spans="1:4" x14ac:dyDescent="0.4">
      <c r="A406" s="9" t="s">
        <v>30</v>
      </c>
      <c r="B406" s="9" t="s">
        <v>247</v>
      </c>
      <c r="C406" s="10">
        <v>29780.43</v>
      </c>
      <c r="D406" s="9" t="str">
        <f t="shared" si="6"/>
        <v>IndiaMetal</v>
      </c>
    </row>
    <row r="407" spans="1:4" x14ac:dyDescent="0.4">
      <c r="A407" s="9" t="s">
        <v>63</v>
      </c>
      <c r="B407" s="9" t="s">
        <v>247</v>
      </c>
      <c r="C407" s="10">
        <v>193364.24</v>
      </c>
      <c r="D407" s="9" t="str">
        <f t="shared" si="6"/>
        <v>MexicoMetal</v>
      </c>
    </row>
    <row r="408" spans="1:4" x14ac:dyDescent="0.4">
      <c r="A408" s="11" t="s">
        <v>21</v>
      </c>
      <c r="B408" s="9" t="s">
        <v>247</v>
      </c>
      <c r="C408" s="10">
        <v>356135.74</v>
      </c>
      <c r="D408" s="9" t="str">
        <f t="shared" si="6"/>
        <v>JapanMetal</v>
      </c>
    </row>
    <row r="409" spans="1:4" x14ac:dyDescent="0.4">
      <c r="A409" s="11" t="s">
        <v>23</v>
      </c>
      <c r="B409" s="9" t="s">
        <v>247</v>
      </c>
      <c r="C409" s="10">
        <v>80842.63</v>
      </c>
      <c r="D409" s="9" t="str">
        <f t="shared" si="6"/>
        <v>GermanyMetal</v>
      </c>
    </row>
    <row r="410" spans="1:4" x14ac:dyDescent="0.4">
      <c r="A410" s="11" t="s">
        <v>20</v>
      </c>
      <c r="B410" s="9" t="s">
        <v>247</v>
      </c>
      <c r="C410" s="10">
        <v>334436.42</v>
      </c>
      <c r="D410" s="9" t="str">
        <f t="shared" si="6"/>
        <v>BrazilMetal</v>
      </c>
    </row>
    <row r="411" spans="1:4" x14ac:dyDescent="0.4">
      <c r="A411" s="11" t="s">
        <v>47</v>
      </c>
      <c r="B411" s="9" t="s">
        <v>247</v>
      </c>
      <c r="C411" s="10">
        <v>30849.73</v>
      </c>
      <c r="D411" s="9" t="str">
        <f t="shared" si="6"/>
        <v>ItalyMetal</v>
      </c>
    </row>
    <row r="412" spans="1:4" x14ac:dyDescent="0.4">
      <c r="A412" s="9" t="s">
        <v>87</v>
      </c>
      <c r="B412" s="9" t="s">
        <v>247</v>
      </c>
      <c r="C412" s="10">
        <v>126914.58</v>
      </c>
      <c r="D412" s="9" t="str">
        <f t="shared" si="6"/>
        <v>RussiaMetal</v>
      </c>
    </row>
    <row r="413" spans="1:4" x14ac:dyDescent="0.4">
      <c r="A413" s="11" t="s">
        <v>24</v>
      </c>
      <c r="B413" s="9" t="s">
        <v>247</v>
      </c>
      <c r="C413" s="10">
        <v>68269.929999999993</v>
      </c>
      <c r="D413" s="9" t="str">
        <f t="shared" si="6"/>
        <v>FranceMetal</v>
      </c>
    </row>
    <row r="414" spans="1:4" x14ac:dyDescent="0.4">
      <c r="A414" s="9" t="s">
        <v>91</v>
      </c>
      <c r="B414" s="9" t="s">
        <v>247</v>
      </c>
      <c r="C414" s="10">
        <v>28820.93</v>
      </c>
      <c r="D414" s="9" t="str">
        <f t="shared" si="6"/>
        <v>ThailandMetal</v>
      </c>
    </row>
    <row r="415" spans="1:4" x14ac:dyDescent="0.4">
      <c r="A415" s="9" t="s">
        <v>78</v>
      </c>
      <c r="B415" s="9" t="s">
        <v>247</v>
      </c>
      <c r="C415" s="10">
        <v>14959.9</v>
      </c>
      <c r="D415" s="9" t="str">
        <f t="shared" si="6"/>
        <v>IndonesiaMetal</v>
      </c>
    </row>
    <row r="416" spans="1:4" x14ac:dyDescent="0.4">
      <c r="A416" s="11" t="s">
        <v>62</v>
      </c>
      <c r="B416" s="9" t="s">
        <v>247</v>
      </c>
      <c r="C416" s="10">
        <v>190423.42</v>
      </c>
      <c r="D416" s="9" t="str">
        <f t="shared" si="6"/>
        <v>United KingdomMetal</v>
      </c>
    </row>
    <row r="417" spans="1:4" x14ac:dyDescent="0.4">
      <c r="A417" s="11" t="s">
        <v>58</v>
      </c>
      <c r="B417" s="9" t="s">
        <v>247</v>
      </c>
      <c r="C417" s="10">
        <v>118160.1</v>
      </c>
      <c r="D417" s="9" t="str">
        <f t="shared" si="6"/>
        <v>SpainMetal</v>
      </c>
    </row>
    <row r="418" spans="1:4" x14ac:dyDescent="0.4">
      <c r="A418" s="9" t="s">
        <v>92</v>
      </c>
      <c r="B418" s="9" t="s">
        <v>247</v>
      </c>
      <c r="C418" s="10">
        <v>26871.56</v>
      </c>
      <c r="D418" s="9" t="str">
        <f t="shared" si="6"/>
        <v>TurkiyeMetal</v>
      </c>
    </row>
    <row r="419" spans="1:4" x14ac:dyDescent="0.4">
      <c r="A419" s="11" t="s">
        <v>53</v>
      </c>
      <c r="B419" s="9" t="s">
        <v>247</v>
      </c>
      <c r="C419" s="10">
        <v>59487.1</v>
      </c>
      <c r="D419" s="9" t="str">
        <f t="shared" si="6"/>
        <v>PolandMetal</v>
      </c>
    </row>
    <row r="420" spans="1:4" x14ac:dyDescent="0.4">
      <c r="A420" s="9" t="s">
        <v>84</v>
      </c>
      <c r="B420" s="9" t="s">
        <v>247</v>
      </c>
      <c r="C420" s="10">
        <v>20795.560000000001</v>
      </c>
      <c r="D420" s="9" t="str">
        <f t="shared" si="6"/>
        <v>NigeriaMetal</v>
      </c>
    </row>
    <row r="421" spans="1:4" x14ac:dyDescent="0.4">
      <c r="A421" s="9" t="s">
        <v>72</v>
      </c>
      <c r="B421" s="9" t="s">
        <v>247</v>
      </c>
      <c r="C421" s="10">
        <v>17902.75</v>
      </c>
      <c r="D421" s="9" t="str">
        <f t="shared" si="6"/>
        <v>ArgentinaMetal</v>
      </c>
    </row>
    <row r="422" spans="1:4" x14ac:dyDescent="0.4">
      <c r="A422" s="9" t="s">
        <v>27</v>
      </c>
      <c r="B422" s="9" t="s">
        <v>247</v>
      </c>
      <c r="C422" s="10">
        <v>119984.53</v>
      </c>
      <c r="D422" s="9" t="str">
        <f t="shared" si="6"/>
        <v>CanadaMetal</v>
      </c>
    </row>
    <row r="423" spans="1:4" x14ac:dyDescent="0.4">
      <c r="A423" s="9" t="s">
        <v>80</v>
      </c>
      <c r="B423" s="9" t="s">
        <v>247</v>
      </c>
      <c r="C423" s="10">
        <v>30159.53</v>
      </c>
      <c r="D423" s="9" t="str">
        <f t="shared" si="6"/>
        <v>IraqMetal</v>
      </c>
    </row>
    <row r="424" spans="1:4" x14ac:dyDescent="0.4">
      <c r="A424" s="9" t="s">
        <v>88</v>
      </c>
      <c r="B424" s="9" t="s">
        <v>247</v>
      </c>
      <c r="C424" s="10">
        <v>65317.79</v>
      </c>
      <c r="D424" s="9" t="str">
        <f t="shared" si="6"/>
        <v>Saudi ArabiaMetal</v>
      </c>
    </row>
    <row r="425" spans="1:4" x14ac:dyDescent="0.4">
      <c r="A425" s="9" t="s">
        <v>33</v>
      </c>
      <c r="B425" s="9" t="s">
        <v>247</v>
      </c>
      <c r="C425" s="10">
        <v>4238.01</v>
      </c>
      <c r="D425" s="9" t="str">
        <f t="shared" si="6"/>
        <v>PakistanMetal</v>
      </c>
    </row>
    <row r="426" spans="1:4" x14ac:dyDescent="0.4">
      <c r="A426" s="9" t="s">
        <v>89</v>
      </c>
      <c r="B426" s="9" t="s">
        <v>247</v>
      </c>
      <c r="C426" s="10">
        <v>68287.06</v>
      </c>
      <c r="D426" s="9" t="str">
        <f t="shared" si="6"/>
        <v>South KoreaMetal</v>
      </c>
    </row>
    <row r="427" spans="1:4" x14ac:dyDescent="0.4">
      <c r="A427" s="9" t="s">
        <v>68</v>
      </c>
      <c r="B427" s="9" t="s">
        <v>247</v>
      </c>
      <c r="C427" s="10">
        <v>8572.1</v>
      </c>
      <c r="D427" s="9" t="str">
        <f t="shared" si="6"/>
        <v>AlgeriaMetal</v>
      </c>
    </row>
    <row r="428" spans="1:4" x14ac:dyDescent="0.4">
      <c r="A428" s="9" t="s">
        <v>86</v>
      </c>
      <c r="B428" s="9" t="s">
        <v>247</v>
      </c>
      <c r="C428" s="10">
        <v>8705.1299999999992</v>
      </c>
      <c r="D428" s="9" t="str">
        <f t="shared" si="6"/>
        <v>PhilippinesMetal</v>
      </c>
    </row>
    <row r="429" spans="1:4" x14ac:dyDescent="0.4">
      <c r="A429" s="9" t="s">
        <v>95</v>
      </c>
      <c r="B429" s="9" t="s">
        <v>247</v>
      </c>
      <c r="C429" s="10">
        <v>161214.45000000001</v>
      </c>
      <c r="D429" s="9" t="str">
        <f t="shared" si="6"/>
        <v>VietnamMetal</v>
      </c>
    </row>
    <row r="430" spans="1:4" x14ac:dyDescent="0.4">
      <c r="A430" s="9" t="s">
        <v>22</v>
      </c>
      <c r="B430" s="9" t="s">
        <v>247</v>
      </c>
      <c r="C430" s="10">
        <v>74518.009999999995</v>
      </c>
      <c r="D430" s="9" t="str">
        <f t="shared" si="6"/>
        <v>South AfricaMetal</v>
      </c>
    </row>
    <row r="431" spans="1:4" x14ac:dyDescent="0.4">
      <c r="A431" s="9" t="s">
        <v>74</v>
      </c>
      <c r="B431" s="9" t="s">
        <v>247</v>
      </c>
      <c r="C431" s="10">
        <v>9054.23</v>
      </c>
      <c r="D431" s="9" t="str">
        <f t="shared" si="6"/>
        <v>ColombiaMetal</v>
      </c>
    </row>
    <row r="432" spans="1:4" x14ac:dyDescent="0.4">
      <c r="A432" s="11" t="s">
        <v>55</v>
      </c>
      <c r="B432" s="9" t="s">
        <v>247</v>
      </c>
      <c r="C432" s="10">
        <v>20551.39</v>
      </c>
      <c r="D432" s="9" t="str">
        <f t="shared" si="6"/>
        <v>RomaniaMetal</v>
      </c>
    </row>
    <row r="433" spans="1:4" x14ac:dyDescent="0.4">
      <c r="A433" s="9" t="s">
        <v>79</v>
      </c>
      <c r="B433" s="9" t="s">
        <v>247</v>
      </c>
      <c r="C433" s="10">
        <v>24879.63</v>
      </c>
      <c r="D433" s="9" t="str">
        <f t="shared" si="6"/>
        <v>IranMetal</v>
      </c>
    </row>
    <row r="434" spans="1:4" x14ac:dyDescent="0.4">
      <c r="A434" s="9" t="s">
        <v>75</v>
      </c>
      <c r="B434" s="9" t="s">
        <v>247</v>
      </c>
      <c r="C434" s="10">
        <v>38258.78</v>
      </c>
      <c r="D434" s="9" t="str">
        <f t="shared" si="6"/>
        <v>EgyptMetal</v>
      </c>
    </row>
    <row r="435" spans="1:4" x14ac:dyDescent="0.4">
      <c r="A435" s="9" t="s">
        <v>85</v>
      </c>
      <c r="B435" s="9" t="s">
        <v>247</v>
      </c>
      <c r="C435" s="10">
        <v>4750.2299999999996</v>
      </c>
      <c r="D435" s="9" t="str">
        <f t="shared" si="6"/>
        <v>PeruMetal</v>
      </c>
    </row>
    <row r="436" spans="1:4" x14ac:dyDescent="0.4">
      <c r="A436" s="9" t="s">
        <v>90</v>
      </c>
      <c r="B436" s="9" t="s">
        <v>247</v>
      </c>
      <c r="C436" s="10">
        <v>21723.53</v>
      </c>
      <c r="D436" s="9" t="str">
        <f t="shared" si="6"/>
        <v>TaiwanMetal</v>
      </c>
    </row>
    <row r="437" spans="1:4" x14ac:dyDescent="0.4">
      <c r="A437" s="9" t="s">
        <v>82</v>
      </c>
      <c r="B437" s="9" t="s">
        <v>247</v>
      </c>
      <c r="C437" s="10">
        <v>13017.73</v>
      </c>
      <c r="D437" s="9" t="str">
        <f t="shared" si="6"/>
        <v>KazakhstanMetal</v>
      </c>
    </row>
    <row r="438" spans="1:4" x14ac:dyDescent="0.4">
      <c r="A438" s="9" t="s">
        <v>109</v>
      </c>
      <c r="B438" s="9" t="s">
        <v>247</v>
      </c>
      <c r="C438" s="10">
        <v>8503.77</v>
      </c>
      <c r="D438" s="9" t="str">
        <f t="shared" si="6"/>
        <v>UkraineMetal</v>
      </c>
    </row>
    <row r="439" spans="1:4" x14ac:dyDescent="0.4">
      <c r="A439" s="9" t="s">
        <v>34</v>
      </c>
      <c r="B439" s="9" t="s">
        <v>247</v>
      </c>
      <c r="C439" s="10">
        <v>54339.839999999997</v>
      </c>
      <c r="D439" s="9" t="str">
        <f t="shared" si="6"/>
        <v>AustraliaMetal</v>
      </c>
    </row>
    <row r="440" spans="1:4" x14ac:dyDescent="0.4">
      <c r="A440" s="9" t="s">
        <v>110</v>
      </c>
      <c r="B440" s="9" t="s">
        <v>247</v>
      </c>
      <c r="C440" s="10">
        <v>5447.09</v>
      </c>
      <c r="D440" s="9" t="str">
        <f t="shared" si="6"/>
        <v>UzbekistanMetal</v>
      </c>
    </row>
    <row r="441" spans="1:4" x14ac:dyDescent="0.4">
      <c r="A441" s="9" t="s">
        <v>111</v>
      </c>
      <c r="B441" s="9" t="s">
        <v>247</v>
      </c>
      <c r="C441" s="10">
        <v>7131.98</v>
      </c>
      <c r="D441" s="9" t="str">
        <f t="shared" si="6"/>
        <v>BangladeshMetal</v>
      </c>
    </row>
    <row r="442" spans="1:4" x14ac:dyDescent="0.4">
      <c r="A442" s="11" t="s">
        <v>45</v>
      </c>
      <c r="B442" s="9" t="s">
        <v>247</v>
      </c>
      <c r="C442" s="10">
        <v>23114.16</v>
      </c>
      <c r="D442" s="9" t="str">
        <f t="shared" si="6"/>
        <v>HungaryMetal</v>
      </c>
    </row>
    <row r="443" spans="1:4" x14ac:dyDescent="0.4">
      <c r="A443" s="11" t="s">
        <v>36</v>
      </c>
      <c r="B443" s="9" t="s">
        <v>247</v>
      </c>
      <c r="C443" s="10">
        <v>28020.61</v>
      </c>
      <c r="D443" s="9" t="str">
        <f t="shared" si="6"/>
        <v>BelgiumMetal</v>
      </c>
    </row>
    <row r="444" spans="1:4" x14ac:dyDescent="0.4">
      <c r="A444" s="9" t="s">
        <v>28</v>
      </c>
      <c r="B444" s="9" t="s">
        <v>247</v>
      </c>
      <c r="C444" s="10">
        <v>20601.23</v>
      </c>
      <c r="D444" s="9" t="str">
        <f t="shared" si="6"/>
        <v>ChileMetal</v>
      </c>
    </row>
    <row r="445" spans="1:4" x14ac:dyDescent="0.4">
      <c r="A445" s="9" t="s">
        <v>93</v>
      </c>
      <c r="B445" s="9" t="s">
        <v>247</v>
      </c>
      <c r="C445" s="10">
        <v>9640.56</v>
      </c>
      <c r="D445" s="9" t="str">
        <f t="shared" si="6"/>
        <v>United Arab EmiratesMetal</v>
      </c>
    </row>
    <row r="446" spans="1:4" x14ac:dyDescent="0.4">
      <c r="A446" s="9" t="s">
        <v>112</v>
      </c>
      <c r="B446" s="9" t="s">
        <v>247</v>
      </c>
      <c r="C446" s="10">
        <v>6823.21</v>
      </c>
      <c r="D446" s="9" t="str">
        <f t="shared" si="6"/>
        <v>TunisiaMetal</v>
      </c>
    </row>
    <row r="447" spans="1:4" x14ac:dyDescent="0.4">
      <c r="A447" s="11" t="s">
        <v>44</v>
      </c>
      <c r="B447" s="9" t="s">
        <v>247</v>
      </c>
      <c r="C447" s="10">
        <v>15573.13</v>
      </c>
      <c r="D447" s="9" t="str">
        <f t="shared" si="6"/>
        <v>GreeceMetal</v>
      </c>
    </row>
    <row r="448" spans="1:4" x14ac:dyDescent="0.4">
      <c r="A448" s="9" t="s">
        <v>113</v>
      </c>
      <c r="B448" s="9" t="s">
        <v>247</v>
      </c>
      <c r="C448" s="10">
        <v>3525.91</v>
      </c>
      <c r="D448" s="9" t="str">
        <f t="shared" si="6"/>
        <v>GhanaMetal</v>
      </c>
    </row>
    <row r="449" spans="1:4" x14ac:dyDescent="0.4">
      <c r="A449" s="9" t="s">
        <v>114</v>
      </c>
      <c r="B449" s="9" t="s">
        <v>247</v>
      </c>
      <c r="C449" s="10">
        <v>8686.4599999999991</v>
      </c>
      <c r="D449" s="9" t="str">
        <f t="shared" si="6"/>
        <v>Yemen, Rep.Metal</v>
      </c>
    </row>
    <row r="450" spans="1:4" x14ac:dyDescent="0.4">
      <c r="A450" s="9" t="s">
        <v>115</v>
      </c>
      <c r="B450" s="9" t="s">
        <v>247</v>
      </c>
      <c r="C450" s="10">
        <v>5261.26</v>
      </c>
      <c r="D450" s="9" t="str">
        <f t="shared" si="6"/>
        <v>MoroccoMetal</v>
      </c>
    </row>
    <row r="451" spans="1:4" x14ac:dyDescent="0.4">
      <c r="A451" s="9" t="s">
        <v>116</v>
      </c>
      <c r="B451" s="9" t="s">
        <v>247</v>
      </c>
      <c r="C451" s="10">
        <v>2294.4499999999998</v>
      </c>
      <c r="D451" s="9" t="str">
        <f t="shared" ref="D451:D514" si="7">A451&amp;B451</f>
        <v>EcuadorMetal</v>
      </c>
    </row>
    <row r="452" spans="1:4" x14ac:dyDescent="0.4">
      <c r="A452" s="11" t="s">
        <v>40</v>
      </c>
      <c r="B452" s="9" t="s">
        <v>247</v>
      </c>
      <c r="C452" s="10">
        <v>20932.71</v>
      </c>
      <c r="D452" s="9" t="str">
        <f t="shared" si="7"/>
        <v>Czech RepublicMetal</v>
      </c>
    </row>
    <row r="453" spans="1:4" x14ac:dyDescent="0.4">
      <c r="A453" s="11" t="s">
        <v>54</v>
      </c>
      <c r="B453" s="9" t="s">
        <v>247</v>
      </c>
      <c r="C453" s="10">
        <v>6764.93</v>
      </c>
      <c r="D453" s="9" t="str">
        <f t="shared" si="7"/>
        <v>PortugalMetal</v>
      </c>
    </row>
    <row r="454" spans="1:4" x14ac:dyDescent="0.4">
      <c r="A454" s="11" t="s">
        <v>61</v>
      </c>
      <c r="B454" s="9" t="s">
        <v>247</v>
      </c>
      <c r="C454" s="10">
        <v>13490.72</v>
      </c>
      <c r="D454" s="9" t="str">
        <f t="shared" si="7"/>
        <v>SwitzerlandMetal</v>
      </c>
    </row>
    <row r="455" spans="1:4" x14ac:dyDescent="0.4">
      <c r="A455" s="11" t="s">
        <v>52</v>
      </c>
      <c r="B455" s="9" t="s">
        <v>247</v>
      </c>
      <c r="C455" s="10">
        <v>34367.379999999997</v>
      </c>
      <c r="D455" s="9" t="str">
        <f t="shared" si="7"/>
        <v>NetherlandsMetal</v>
      </c>
    </row>
    <row r="456" spans="1:4" x14ac:dyDescent="0.4">
      <c r="A456" s="9" t="s">
        <v>83</v>
      </c>
      <c r="B456" s="9" t="s">
        <v>247</v>
      </c>
      <c r="C456" s="10">
        <v>18315.349999999999</v>
      </c>
      <c r="D456" s="9" t="str">
        <f t="shared" si="7"/>
        <v>MalaysiaMetal</v>
      </c>
    </row>
    <row r="457" spans="1:4" x14ac:dyDescent="0.4">
      <c r="A457" s="9" t="s">
        <v>117</v>
      </c>
      <c r="B457" s="9" t="s">
        <v>247</v>
      </c>
      <c r="C457" s="10">
        <v>4494.46</v>
      </c>
      <c r="D457" s="9" t="str">
        <f t="shared" si="7"/>
        <v>NepalMetal</v>
      </c>
    </row>
    <row r="458" spans="1:4" x14ac:dyDescent="0.4">
      <c r="A458" s="9" t="s">
        <v>118</v>
      </c>
      <c r="B458" s="9" t="s">
        <v>247</v>
      </c>
      <c r="C458" s="10">
        <v>10447.18</v>
      </c>
      <c r="D458" s="9" t="str">
        <f t="shared" si="7"/>
        <v>GuatemalaMetal</v>
      </c>
    </row>
    <row r="459" spans="1:4" x14ac:dyDescent="0.4">
      <c r="A459" s="11" t="s">
        <v>37</v>
      </c>
      <c r="B459" s="9" t="s">
        <v>247</v>
      </c>
      <c r="C459" s="10">
        <v>8236.4599999999991</v>
      </c>
      <c r="D459" s="9" t="str">
        <f t="shared" si="7"/>
        <v>BulgariaMetal</v>
      </c>
    </row>
    <row r="460" spans="1:4" x14ac:dyDescent="0.4">
      <c r="A460" s="11" t="s">
        <v>35</v>
      </c>
      <c r="B460" s="9" t="s">
        <v>247</v>
      </c>
      <c r="C460" s="10">
        <v>19167.36</v>
      </c>
      <c r="D460" s="9" t="str">
        <f t="shared" si="7"/>
        <v>AustriaMetal</v>
      </c>
    </row>
    <row r="461" spans="1:4" x14ac:dyDescent="0.4">
      <c r="A461" s="9" t="s">
        <v>81</v>
      </c>
      <c r="B461" s="9" t="s">
        <v>247</v>
      </c>
      <c r="C461" s="10">
        <v>13097</v>
      </c>
      <c r="D461" s="9" t="str">
        <f t="shared" si="7"/>
        <v>IsraelMetal</v>
      </c>
    </row>
    <row r="462" spans="1:4" x14ac:dyDescent="0.4">
      <c r="A462" s="9" t="s">
        <v>119</v>
      </c>
      <c r="B462" s="9" t="s">
        <v>247</v>
      </c>
      <c r="C462" s="10">
        <v>5507.55</v>
      </c>
      <c r="D462" s="9" t="str">
        <f t="shared" si="7"/>
        <v>SerbiaMetal</v>
      </c>
    </row>
    <row r="463" spans="1:4" x14ac:dyDescent="0.4">
      <c r="A463" s="9" t="s">
        <v>120</v>
      </c>
      <c r="B463" s="9" t="s">
        <v>247</v>
      </c>
      <c r="C463" s="10">
        <v>2043.27</v>
      </c>
      <c r="D463" s="9" t="str">
        <f t="shared" si="7"/>
        <v>Dominican RepublicMetal</v>
      </c>
    </row>
    <row r="464" spans="1:4" x14ac:dyDescent="0.4">
      <c r="A464" s="9" t="s">
        <v>121</v>
      </c>
      <c r="B464" s="9" t="s">
        <v>247</v>
      </c>
      <c r="C464" s="10">
        <v>3232.44</v>
      </c>
      <c r="D464" s="9" t="str">
        <f t="shared" si="7"/>
        <v>BoliviaMetal</v>
      </c>
    </row>
    <row r="465" spans="1:4" x14ac:dyDescent="0.4">
      <c r="A465" s="9" t="s">
        <v>122</v>
      </c>
      <c r="B465" s="9" t="s">
        <v>247</v>
      </c>
      <c r="C465" s="10">
        <v>5144.51</v>
      </c>
      <c r="D465" s="9" t="str">
        <f t="shared" si="7"/>
        <v>HondurasMetal</v>
      </c>
    </row>
    <row r="466" spans="1:4" x14ac:dyDescent="0.4">
      <c r="A466" s="9" t="s">
        <v>123</v>
      </c>
      <c r="B466" s="9" t="s">
        <v>247</v>
      </c>
      <c r="C466" s="10">
        <v>1318.25</v>
      </c>
      <c r="D466" s="9" t="str">
        <f t="shared" si="7"/>
        <v>BelarusMetal</v>
      </c>
    </row>
    <row r="467" spans="1:4" x14ac:dyDescent="0.4">
      <c r="A467" s="9" t="s">
        <v>124</v>
      </c>
      <c r="B467" s="9" t="s">
        <v>247</v>
      </c>
      <c r="C467" s="10">
        <v>4613.22</v>
      </c>
      <c r="D467" s="9" t="str">
        <f t="shared" si="7"/>
        <v>KenyaMetal</v>
      </c>
    </row>
    <row r="468" spans="1:4" x14ac:dyDescent="0.4">
      <c r="A468" s="9" t="s">
        <v>125</v>
      </c>
      <c r="B468" s="9" t="s">
        <v>247</v>
      </c>
      <c r="C468" s="10">
        <v>4921.4799999999996</v>
      </c>
      <c r="D468" s="9" t="str">
        <f t="shared" si="7"/>
        <v>TanzaniaMetal</v>
      </c>
    </row>
    <row r="469" spans="1:4" x14ac:dyDescent="0.4">
      <c r="A469" s="9" t="s">
        <v>73</v>
      </c>
      <c r="B469" s="9" t="s">
        <v>247</v>
      </c>
      <c r="C469" s="10">
        <v>39932.58</v>
      </c>
      <c r="D469" s="9" t="str">
        <f t="shared" si="7"/>
        <v>CambodiaMetal</v>
      </c>
    </row>
    <row r="470" spans="1:4" x14ac:dyDescent="0.4">
      <c r="A470" s="9" t="s">
        <v>126</v>
      </c>
      <c r="B470" s="9" t="s">
        <v>247</v>
      </c>
      <c r="C470" s="10">
        <v>4856.93</v>
      </c>
      <c r="D470" s="9" t="str">
        <f t="shared" si="7"/>
        <v>UgandaMetal</v>
      </c>
    </row>
    <row r="471" spans="1:4" x14ac:dyDescent="0.4">
      <c r="A471" s="11" t="s">
        <v>59</v>
      </c>
      <c r="B471" s="9" t="s">
        <v>247</v>
      </c>
      <c r="C471" s="10">
        <v>25291.75</v>
      </c>
      <c r="D471" s="9" t="str">
        <f t="shared" si="7"/>
        <v>SwedenMetal</v>
      </c>
    </row>
    <row r="472" spans="1:4" x14ac:dyDescent="0.4">
      <c r="A472" s="11" t="s">
        <v>127</v>
      </c>
      <c r="B472" s="9" t="s">
        <v>247</v>
      </c>
      <c r="C472" s="10">
        <v>9093.98</v>
      </c>
      <c r="D472" s="9" t="str">
        <f t="shared" si="7"/>
        <v>Slovak RepublicMetal</v>
      </c>
    </row>
    <row r="473" spans="1:4" x14ac:dyDescent="0.4">
      <c r="A473" s="9" t="s">
        <v>128</v>
      </c>
      <c r="B473" s="9" t="s">
        <v>247</v>
      </c>
      <c r="C473" s="10">
        <v>6466.74</v>
      </c>
      <c r="D473" s="9" t="str">
        <f t="shared" si="7"/>
        <v>KuwaitMetal</v>
      </c>
    </row>
    <row r="474" spans="1:4" x14ac:dyDescent="0.4">
      <c r="A474" s="9" t="s">
        <v>129</v>
      </c>
      <c r="B474" s="9" t="s">
        <v>247</v>
      </c>
      <c r="C474" s="10">
        <v>5370.59</v>
      </c>
      <c r="D474" s="9" t="str">
        <f t="shared" si="7"/>
        <v>AzerbaijanMetal</v>
      </c>
    </row>
    <row r="475" spans="1:4" x14ac:dyDescent="0.4">
      <c r="A475" s="9" t="s">
        <v>130</v>
      </c>
      <c r="B475" s="9" t="s">
        <v>247</v>
      </c>
      <c r="C475" s="10">
        <v>11461.69</v>
      </c>
      <c r="D475" s="9" t="str">
        <f t="shared" si="7"/>
        <v>AngolaMetal</v>
      </c>
    </row>
    <row r="476" spans="1:4" x14ac:dyDescent="0.4">
      <c r="A476" s="9" t="s">
        <v>131</v>
      </c>
      <c r="B476" s="9" t="s">
        <v>247</v>
      </c>
      <c r="C476" s="10">
        <v>3084.57</v>
      </c>
      <c r="D476" s="9" t="str">
        <f t="shared" si="7"/>
        <v>Congo, Dem. Rep.Metal</v>
      </c>
    </row>
    <row r="477" spans="1:4" x14ac:dyDescent="0.4">
      <c r="A477" s="9" t="s">
        <v>132</v>
      </c>
      <c r="B477" s="9" t="s">
        <v>247</v>
      </c>
      <c r="C477" s="10">
        <v>6860.09</v>
      </c>
      <c r="D477" s="9" t="str">
        <f t="shared" si="7"/>
        <v>JordanMetal</v>
      </c>
    </row>
    <row r="478" spans="1:4" x14ac:dyDescent="0.4">
      <c r="A478" s="9" t="s">
        <v>133</v>
      </c>
      <c r="B478" s="9" t="s">
        <v>247</v>
      </c>
      <c r="C478" s="10">
        <v>9281.26</v>
      </c>
      <c r="D478" s="9" t="str">
        <f t="shared" si="7"/>
        <v>Hong KongMetal</v>
      </c>
    </row>
    <row r="479" spans="1:4" x14ac:dyDescent="0.4">
      <c r="A479" s="11" t="s">
        <v>46</v>
      </c>
      <c r="B479" s="9" t="s">
        <v>247</v>
      </c>
      <c r="C479" s="10">
        <v>15176.81</v>
      </c>
      <c r="D479" s="9" t="str">
        <f t="shared" si="7"/>
        <v>Republic of IrelandMetal</v>
      </c>
    </row>
    <row r="480" spans="1:4" x14ac:dyDescent="0.4">
      <c r="A480" s="9" t="s">
        <v>134</v>
      </c>
      <c r="B480" s="9" t="s">
        <v>247</v>
      </c>
      <c r="C480" s="10">
        <v>3148.24</v>
      </c>
      <c r="D480" s="9" t="str">
        <f t="shared" si="7"/>
        <v>QatarMetal</v>
      </c>
    </row>
    <row r="481" spans="1:4" x14ac:dyDescent="0.4">
      <c r="A481" s="9" t="s">
        <v>135</v>
      </c>
      <c r="B481" s="9" t="s">
        <v>247</v>
      </c>
      <c r="C481" s="10">
        <v>978.26</v>
      </c>
      <c r="D481" s="9" t="str">
        <f t="shared" si="7"/>
        <v>UruguayMetal</v>
      </c>
    </row>
    <row r="482" spans="1:4" x14ac:dyDescent="0.4">
      <c r="A482" s="11" t="s">
        <v>41</v>
      </c>
      <c r="B482" s="9" t="s">
        <v>247</v>
      </c>
      <c r="C482" s="10">
        <v>20073.89</v>
      </c>
      <c r="D482" s="9" t="str">
        <f t="shared" si="7"/>
        <v>DenmarkMetal</v>
      </c>
    </row>
    <row r="483" spans="1:4" x14ac:dyDescent="0.4">
      <c r="A483" s="11" t="s">
        <v>60</v>
      </c>
      <c r="B483" s="9" t="s">
        <v>247</v>
      </c>
      <c r="C483" s="10">
        <v>15488.91</v>
      </c>
      <c r="D483" s="9" t="str">
        <f t="shared" si="7"/>
        <v>NorwayMetal</v>
      </c>
    </row>
    <row r="484" spans="1:4" x14ac:dyDescent="0.4">
      <c r="A484" s="9" t="s">
        <v>136</v>
      </c>
      <c r="B484" s="9" t="s">
        <v>247</v>
      </c>
      <c r="C484" s="10">
        <v>437.07</v>
      </c>
      <c r="D484" s="9" t="str">
        <f t="shared" si="7"/>
        <v>SudanMetal</v>
      </c>
    </row>
    <row r="485" spans="1:4" x14ac:dyDescent="0.4">
      <c r="A485" s="9" t="s">
        <v>137</v>
      </c>
      <c r="B485" s="9" t="s">
        <v>247</v>
      </c>
      <c r="C485" s="10">
        <v>1686.73</v>
      </c>
      <c r="D485" s="9" t="str">
        <f t="shared" si="7"/>
        <v>GeorgiaMetal</v>
      </c>
    </row>
    <row r="486" spans="1:4" x14ac:dyDescent="0.4">
      <c r="A486" s="11" t="s">
        <v>38</v>
      </c>
      <c r="B486" s="9" t="s">
        <v>247</v>
      </c>
      <c r="C486" s="10">
        <v>3246.52</v>
      </c>
      <c r="D486" s="9" t="str">
        <f t="shared" si="7"/>
        <v>CroatiaMetal</v>
      </c>
    </row>
    <row r="487" spans="1:4" x14ac:dyDescent="0.4">
      <c r="A487" s="9" t="s">
        <v>138</v>
      </c>
      <c r="B487" s="9" t="s">
        <v>247</v>
      </c>
      <c r="C487" s="10">
        <v>706.22</v>
      </c>
      <c r="D487" s="9" t="str">
        <f t="shared" si="7"/>
        <v>KyrgyzstanMetal</v>
      </c>
    </row>
    <row r="488" spans="1:4" x14ac:dyDescent="0.4">
      <c r="A488" s="9" t="s">
        <v>139</v>
      </c>
      <c r="B488" s="9" t="s">
        <v>247</v>
      </c>
      <c r="C488" s="10">
        <v>7734.73</v>
      </c>
      <c r="D488" s="9" t="str">
        <f t="shared" si="7"/>
        <v>Puerto RicoMetal</v>
      </c>
    </row>
    <row r="489" spans="1:4" x14ac:dyDescent="0.4">
      <c r="A489" s="9" t="s">
        <v>140</v>
      </c>
      <c r="B489" s="9" t="s">
        <v>247</v>
      </c>
      <c r="C489" s="10">
        <v>4127.6099999999997</v>
      </c>
      <c r="D489" s="9" t="str">
        <f t="shared" si="7"/>
        <v>OmanMetal</v>
      </c>
    </row>
    <row r="490" spans="1:4" x14ac:dyDescent="0.4">
      <c r="A490" s="9" t="s">
        <v>141</v>
      </c>
      <c r="B490" s="9" t="s">
        <v>247</v>
      </c>
      <c r="C490" s="10">
        <v>4454.45</v>
      </c>
      <c r="D490" s="9" t="str">
        <f t="shared" si="7"/>
        <v>El SalvadorMetal</v>
      </c>
    </row>
    <row r="491" spans="1:4" x14ac:dyDescent="0.4">
      <c r="A491" s="9" t="s">
        <v>142</v>
      </c>
      <c r="B491" s="9" t="s">
        <v>247</v>
      </c>
      <c r="C491" s="10">
        <v>3773.79</v>
      </c>
      <c r="D491" s="9" t="str">
        <f t="shared" si="7"/>
        <v>ParaguayMetal</v>
      </c>
    </row>
    <row r="492" spans="1:4" x14ac:dyDescent="0.4">
      <c r="A492" s="9" t="s">
        <v>143</v>
      </c>
      <c r="B492" s="9" t="s">
        <v>247</v>
      </c>
      <c r="C492" s="10">
        <v>1162.03</v>
      </c>
      <c r="D492" s="9" t="str">
        <f t="shared" si="7"/>
        <v>VenezuelaMetal</v>
      </c>
    </row>
    <row r="493" spans="1:4" x14ac:dyDescent="0.4">
      <c r="A493" s="9" t="s">
        <v>144</v>
      </c>
      <c r="B493" s="9" t="s">
        <v>247</v>
      </c>
      <c r="C493" s="10">
        <v>6807.01</v>
      </c>
      <c r="D493" s="9" t="str">
        <f t="shared" si="7"/>
        <v>New ZealandMetal</v>
      </c>
    </row>
    <row r="494" spans="1:4" x14ac:dyDescent="0.4">
      <c r="A494" s="9" t="s">
        <v>145</v>
      </c>
      <c r="B494" s="9" t="s">
        <v>247</v>
      </c>
      <c r="C494" s="10">
        <v>4378.62</v>
      </c>
      <c r="D494" s="9" t="str">
        <f t="shared" si="7"/>
        <v>LebanonMetal</v>
      </c>
    </row>
    <row r="495" spans="1:4" x14ac:dyDescent="0.4">
      <c r="A495" s="9" t="s">
        <v>76</v>
      </c>
      <c r="B495" s="9" t="s">
        <v>247</v>
      </c>
      <c r="C495" s="10">
        <v>9120.01</v>
      </c>
      <c r="D495" s="9" t="str">
        <f t="shared" si="7"/>
        <v>EthiopiaMetal</v>
      </c>
    </row>
    <row r="496" spans="1:4" x14ac:dyDescent="0.4">
      <c r="A496" s="11" t="s">
        <v>43</v>
      </c>
      <c r="B496" s="9" t="s">
        <v>247</v>
      </c>
      <c r="C496" s="10">
        <v>16566.27</v>
      </c>
      <c r="D496" s="9" t="str">
        <f t="shared" si="7"/>
        <v>FinlandMetal</v>
      </c>
    </row>
    <row r="497" spans="1:4" x14ac:dyDescent="0.4">
      <c r="A497" s="9" t="s">
        <v>146</v>
      </c>
      <c r="B497" s="9" t="s">
        <v>247</v>
      </c>
      <c r="C497" s="10">
        <v>2151.92</v>
      </c>
      <c r="D497" s="9" t="str">
        <f t="shared" si="7"/>
        <v>JamaicaMetal</v>
      </c>
    </row>
    <row r="498" spans="1:4" x14ac:dyDescent="0.4">
      <c r="A498" s="9" t="s">
        <v>147</v>
      </c>
      <c r="B498" s="9" t="s">
        <v>247</v>
      </c>
      <c r="C498" s="10">
        <v>3961.83</v>
      </c>
      <c r="D498" s="9" t="str">
        <f t="shared" si="7"/>
        <v>Costa RicaMetal</v>
      </c>
    </row>
    <row r="499" spans="1:4" x14ac:dyDescent="0.4">
      <c r="A499" s="11" t="s">
        <v>49</v>
      </c>
      <c r="B499" s="9" t="s">
        <v>247</v>
      </c>
      <c r="C499" s="10">
        <v>3532.91</v>
      </c>
      <c r="D499" s="9" t="str">
        <f t="shared" si="7"/>
        <v>LithuaniaMetal</v>
      </c>
    </row>
    <row r="500" spans="1:4" x14ac:dyDescent="0.4">
      <c r="A500" s="9" t="s">
        <v>148</v>
      </c>
      <c r="B500" s="9" t="s">
        <v>247</v>
      </c>
      <c r="C500" s="10">
        <v>11276.92</v>
      </c>
      <c r="D500" s="9" t="str">
        <f t="shared" si="7"/>
        <v>SingaporeMetal</v>
      </c>
    </row>
    <row r="501" spans="1:4" x14ac:dyDescent="0.4">
      <c r="A501" s="9" t="s">
        <v>149</v>
      </c>
      <c r="B501" s="9" t="s">
        <v>247</v>
      </c>
      <c r="C501" s="10">
        <v>1129.58</v>
      </c>
      <c r="D501" s="9" t="str">
        <f t="shared" si="7"/>
        <v>TajikistanMetal</v>
      </c>
    </row>
    <row r="502" spans="1:4" x14ac:dyDescent="0.4">
      <c r="A502" s="9" t="s">
        <v>150</v>
      </c>
      <c r="B502" s="9" t="s">
        <v>247</v>
      </c>
      <c r="C502" s="10">
        <v>802.38</v>
      </c>
      <c r="D502" s="9" t="str">
        <f t="shared" si="7"/>
        <v>Bosnia HerzegovinaMetal</v>
      </c>
    </row>
    <row r="503" spans="1:4" x14ac:dyDescent="0.4">
      <c r="A503" s="9" t="s">
        <v>151</v>
      </c>
      <c r="B503" s="9" t="s">
        <v>247</v>
      </c>
      <c r="C503" s="10">
        <v>1923.37</v>
      </c>
      <c r="D503" s="9" t="str">
        <f t="shared" si="7"/>
        <v>NicaraguaMetal</v>
      </c>
    </row>
    <row r="504" spans="1:4" x14ac:dyDescent="0.4">
      <c r="A504" s="9" t="s">
        <v>152</v>
      </c>
      <c r="B504" s="9" t="s">
        <v>247</v>
      </c>
      <c r="C504" s="10">
        <v>9989.34</v>
      </c>
      <c r="D504" s="9" t="str">
        <f t="shared" si="7"/>
        <v>LaosMetal</v>
      </c>
    </row>
    <row r="505" spans="1:4" x14ac:dyDescent="0.4">
      <c r="A505" s="9" t="s">
        <v>153</v>
      </c>
      <c r="B505" s="9" t="s">
        <v>247</v>
      </c>
      <c r="C505" s="10">
        <v>697.69</v>
      </c>
      <c r="D505" s="9" t="str">
        <f t="shared" si="7"/>
        <v>North MacedoniaMetal</v>
      </c>
    </row>
    <row r="506" spans="1:4" x14ac:dyDescent="0.4">
      <c r="A506" s="9" t="s">
        <v>154</v>
      </c>
      <c r="B506" s="9" t="s">
        <v>247</v>
      </c>
      <c r="C506" s="10">
        <v>2340.1799999999998</v>
      </c>
      <c r="D506" s="9" t="str">
        <f t="shared" si="7"/>
        <v>Papua New GuineaMetal</v>
      </c>
    </row>
    <row r="507" spans="1:4" x14ac:dyDescent="0.4">
      <c r="A507" s="9" t="s">
        <v>155</v>
      </c>
      <c r="B507" s="9" t="s">
        <v>247</v>
      </c>
      <c r="C507" s="10">
        <v>1128.23</v>
      </c>
      <c r="D507" s="9" t="str">
        <f t="shared" si="7"/>
        <v>Sri LankaMetal</v>
      </c>
    </row>
    <row r="508" spans="1:4" x14ac:dyDescent="0.4">
      <c r="A508" s="9" t="s">
        <v>156</v>
      </c>
      <c r="B508" s="9" t="s">
        <v>247</v>
      </c>
      <c r="C508" s="10">
        <v>2187.77</v>
      </c>
      <c r="D508" s="9" t="str">
        <f t="shared" si="7"/>
        <v>HaitiMetal</v>
      </c>
    </row>
    <row r="509" spans="1:4" x14ac:dyDescent="0.4">
      <c r="A509" s="9" t="s">
        <v>157</v>
      </c>
      <c r="B509" s="9" t="s">
        <v>247</v>
      </c>
      <c r="C509" s="10">
        <v>571.21</v>
      </c>
      <c r="D509" s="9" t="str">
        <f t="shared" si="7"/>
        <v>TurkmenistanMetal</v>
      </c>
    </row>
    <row r="510" spans="1:4" x14ac:dyDescent="0.4">
      <c r="A510" s="9" t="s">
        <v>158</v>
      </c>
      <c r="B510" s="9" t="s">
        <v>247</v>
      </c>
      <c r="C510" s="10">
        <v>4705</v>
      </c>
      <c r="D510" s="9" t="str">
        <f t="shared" si="7"/>
        <v>PanamaMetal</v>
      </c>
    </row>
    <row r="511" spans="1:4" x14ac:dyDescent="0.4">
      <c r="A511" s="9" t="s">
        <v>159</v>
      </c>
      <c r="B511" s="9" t="s">
        <v>247</v>
      </c>
      <c r="C511" s="10">
        <v>3447.95</v>
      </c>
      <c r="D511" s="9" t="str">
        <f t="shared" si="7"/>
        <v>ZambiaMetal</v>
      </c>
    </row>
    <row r="512" spans="1:4" x14ac:dyDescent="0.4">
      <c r="A512" s="9" t="s">
        <v>160</v>
      </c>
      <c r="B512" s="9" t="s">
        <v>247</v>
      </c>
      <c r="C512" s="10">
        <v>1901.43</v>
      </c>
      <c r="D512" s="9" t="str">
        <f t="shared" si="7"/>
        <v>BahrainMetal</v>
      </c>
    </row>
    <row r="513" spans="1:4" x14ac:dyDescent="0.4">
      <c r="A513" s="9" t="s">
        <v>161</v>
      </c>
      <c r="B513" s="9" t="s">
        <v>247</v>
      </c>
      <c r="C513" s="10">
        <v>449.75</v>
      </c>
      <c r="D513" s="9" t="str">
        <f t="shared" si="7"/>
        <v>MoldovaMetal</v>
      </c>
    </row>
    <row r="514" spans="1:4" x14ac:dyDescent="0.4">
      <c r="A514" s="11" t="s">
        <v>57</v>
      </c>
      <c r="B514" s="9" t="s">
        <v>247</v>
      </c>
      <c r="C514" s="10">
        <v>4336.6499999999996</v>
      </c>
      <c r="D514" s="9" t="str">
        <f t="shared" si="7"/>
        <v>SloveniaMetal</v>
      </c>
    </row>
    <row r="515" spans="1:4" x14ac:dyDescent="0.4">
      <c r="A515" s="9" t="s">
        <v>162</v>
      </c>
      <c r="B515" s="9" t="s">
        <v>247</v>
      </c>
      <c r="C515" s="10">
        <v>1881.65</v>
      </c>
      <c r="D515" s="9" t="str">
        <f t="shared" ref="D515:D578" si="8">A515&amp;B515</f>
        <v>KosovoMetal</v>
      </c>
    </row>
    <row r="516" spans="1:4" x14ac:dyDescent="0.4">
      <c r="A516" s="9" t="s">
        <v>163</v>
      </c>
      <c r="B516" s="9" t="s">
        <v>247</v>
      </c>
      <c r="C516" s="10">
        <v>924.74</v>
      </c>
      <c r="D516" s="9" t="str">
        <f t="shared" si="8"/>
        <v>Trinidad and TobagoMetal</v>
      </c>
    </row>
    <row r="517" spans="1:4" x14ac:dyDescent="0.4">
      <c r="A517" s="11" t="s">
        <v>48</v>
      </c>
      <c r="B517" s="9" t="s">
        <v>247</v>
      </c>
      <c r="C517" s="10">
        <v>2549.21</v>
      </c>
      <c r="D517" s="9" t="str">
        <f t="shared" si="8"/>
        <v>LatviaMetal</v>
      </c>
    </row>
    <row r="518" spans="1:4" x14ac:dyDescent="0.4">
      <c r="A518" s="9" t="s">
        <v>164</v>
      </c>
      <c r="B518" s="9" t="s">
        <v>247</v>
      </c>
      <c r="C518" s="10">
        <v>1617.73</v>
      </c>
      <c r="D518" s="9" t="str">
        <f t="shared" si="8"/>
        <v>MozambiqueMetal</v>
      </c>
    </row>
    <row r="519" spans="1:4" x14ac:dyDescent="0.4">
      <c r="A519" s="9" t="s">
        <v>165</v>
      </c>
      <c r="B519" s="9" t="s">
        <v>247</v>
      </c>
      <c r="C519" s="10">
        <v>961.6</v>
      </c>
      <c r="D519" s="9" t="str">
        <f t="shared" si="8"/>
        <v>AlbaniaMetal</v>
      </c>
    </row>
    <row r="520" spans="1:4" x14ac:dyDescent="0.4">
      <c r="A520" s="9" t="s">
        <v>166</v>
      </c>
      <c r="B520" s="9" t="s">
        <v>247</v>
      </c>
      <c r="C520" s="10">
        <v>1260.04</v>
      </c>
      <c r="D520" s="9" t="str">
        <f t="shared" si="8"/>
        <v>SyriaMetal</v>
      </c>
    </row>
    <row r="521" spans="1:4" x14ac:dyDescent="0.4">
      <c r="A521" s="9" t="s">
        <v>167</v>
      </c>
      <c r="B521" s="9" t="s">
        <v>247</v>
      </c>
      <c r="C521" s="10">
        <v>1134.1600000000001</v>
      </c>
      <c r="D521" s="9" t="str">
        <f t="shared" si="8"/>
        <v>MadagascarMetal</v>
      </c>
    </row>
    <row r="522" spans="1:4" x14ac:dyDescent="0.4">
      <c r="A522" s="9" t="s">
        <v>168</v>
      </c>
      <c r="B522" s="9" t="s">
        <v>247</v>
      </c>
      <c r="C522" s="10">
        <v>7745.53</v>
      </c>
      <c r="D522" s="9" t="str">
        <f t="shared" si="8"/>
        <v>CubaMetal</v>
      </c>
    </row>
    <row r="523" spans="1:4" x14ac:dyDescent="0.4">
      <c r="A523" s="9" t="s">
        <v>169</v>
      </c>
      <c r="B523" s="9" t="s">
        <v>247</v>
      </c>
      <c r="C523" s="10">
        <v>877.31</v>
      </c>
      <c r="D523" s="9" t="str">
        <f t="shared" si="8"/>
        <v>Cote dIvoireMetal</v>
      </c>
    </row>
    <row r="524" spans="1:4" x14ac:dyDescent="0.4">
      <c r="A524" s="9" t="s">
        <v>170</v>
      </c>
      <c r="B524" s="9" t="s">
        <v>247</v>
      </c>
      <c r="C524" s="10">
        <v>764.73</v>
      </c>
      <c r="D524" s="9" t="str">
        <f t="shared" si="8"/>
        <v>ArmeniaMetal</v>
      </c>
    </row>
    <row r="525" spans="1:4" x14ac:dyDescent="0.4">
      <c r="A525" s="9" t="s">
        <v>171</v>
      </c>
      <c r="B525" s="9" t="s">
        <v>247</v>
      </c>
      <c r="C525" s="10">
        <v>2127.7800000000002</v>
      </c>
      <c r="D525" s="9" t="str">
        <f t="shared" si="8"/>
        <v>CameroonMetal</v>
      </c>
    </row>
    <row r="526" spans="1:4" x14ac:dyDescent="0.4">
      <c r="A526" s="11" t="s">
        <v>51</v>
      </c>
      <c r="B526" s="9" t="s">
        <v>247</v>
      </c>
      <c r="C526" s="10">
        <v>601.55999999999995</v>
      </c>
      <c r="D526" s="9" t="str">
        <f t="shared" si="8"/>
        <v>MaltaMetal</v>
      </c>
    </row>
    <row r="527" spans="1:4" x14ac:dyDescent="0.4">
      <c r="A527" s="9" t="s">
        <v>172</v>
      </c>
      <c r="B527" s="9" t="s">
        <v>247</v>
      </c>
      <c r="C527" s="10">
        <v>830.42</v>
      </c>
      <c r="D527" s="9" t="str">
        <f t="shared" si="8"/>
        <v>NigerMetal</v>
      </c>
    </row>
    <row r="528" spans="1:4" x14ac:dyDescent="0.4">
      <c r="A528" s="9" t="s">
        <v>173</v>
      </c>
      <c r="B528" s="9" t="s">
        <v>247</v>
      </c>
      <c r="C528" s="10">
        <v>1262.58</v>
      </c>
      <c r="D528" s="9" t="str">
        <f t="shared" si="8"/>
        <v>Burkina FasoMetal</v>
      </c>
    </row>
    <row r="529" spans="1:4" x14ac:dyDescent="0.4">
      <c r="A529" s="9" t="s">
        <v>174</v>
      </c>
      <c r="B529" s="9" t="s">
        <v>247</v>
      </c>
      <c r="C529" s="10">
        <v>730.81</v>
      </c>
      <c r="D529" s="9" t="str">
        <f t="shared" si="8"/>
        <v>MaliMetal</v>
      </c>
    </row>
    <row r="530" spans="1:4" x14ac:dyDescent="0.4">
      <c r="A530" s="9" t="s">
        <v>175</v>
      </c>
      <c r="B530" s="9" t="s">
        <v>247</v>
      </c>
      <c r="C530" s="10">
        <v>692.17</v>
      </c>
      <c r="D530" s="9" t="str">
        <f t="shared" si="8"/>
        <v>MalawiMetal</v>
      </c>
    </row>
    <row r="531" spans="1:4" x14ac:dyDescent="0.4">
      <c r="A531" s="11" t="s">
        <v>39</v>
      </c>
      <c r="B531" s="9" t="s">
        <v>247</v>
      </c>
      <c r="C531" s="10">
        <v>1485.61</v>
      </c>
      <c r="D531" s="9" t="str">
        <f t="shared" si="8"/>
        <v>CyprusMetal</v>
      </c>
    </row>
    <row r="532" spans="1:4" x14ac:dyDescent="0.4">
      <c r="A532" s="11" t="s">
        <v>42</v>
      </c>
      <c r="B532" s="9" t="s">
        <v>247</v>
      </c>
      <c r="C532" s="10">
        <v>3233.55</v>
      </c>
      <c r="D532" s="9" t="str">
        <f t="shared" si="8"/>
        <v>EstoniaMetal</v>
      </c>
    </row>
    <row r="533" spans="1:4" x14ac:dyDescent="0.4">
      <c r="A533" s="9" t="s">
        <v>176</v>
      </c>
      <c r="B533" s="9" t="s">
        <v>247</v>
      </c>
      <c r="C533" s="10">
        <v>604.70000000000005</v>
      </c>
      <c r="D533" s="9" t="str">
        <f t="shared" si="8"/>
        <v>SenegalMetal</v>
      </c>
    </row>
    <row r="534" spans="1:4" x14ac:dyDescent="0.4">
      <c r="A534" s="9" t="s">
        <v>177</v>
      </c>
      <c r="B534" s="9" t="s">
        <v>247</v>
      </c>
      <c r="C534" s="10">
        <v>637.28</v>
      </c>
      <c r="D534" s="9" t="str">
        <f t="shared" si="8"/>
        <v>ChadMetal</v>
      </c>
    </row>
    <row r="535" spans="1:4" x14ac:dyDescent="0.4">
      <c r="A535" s="11" t="s">
        <v>50</v>
      </c>
      <c r="B535" s="9" t="s">
        <v>247</v>
      </c>
      <c r="C535" s="10">
        <v>1421.13</v>
      </c>
      <c r="D535" s="9" t="str">
        <f t="shared" si="8"/>
        <v>LuxembourgMetal</v>
      </c>
    </row>
    <row r="536" spans="1:4" x14ac:dyDescent="0.4">
      <c r="A536" s="9" t="s">
        <v>178</v>
      </c>
      <c r="B536" s="9" t="s">
        <v>247</v>
      </c>
      <c r="C536" s="10">
        <v>1452.74</v>
      </c>
      <c r="D536" s="9" t="str">
        <f t="shared" si="8"/>
        <v>MongoliaMetal</v>
      </c>
    </row>
    <row r="537" spans="1:4" x14ac:dyDescent="0.4">
      <c r="A537" s="9" t="s">
        <v>179</v>
      </c>
      <c r="B537" s="9" t="s">
        <v>247</v>
      </c>
      <c r="C537" s="10">
        <v>1912.69</v>
      </c>
      <c r="D537" s="9" t="str">
        <f t="shared" si="8"/>
        <v>ZimbabweMetal</v>
      </c>
    </row>
    <row r="538" spans="1:4" x14ac:dyDescent="0.4">
      <c r="A538" s="9" t="s">
        <v>180</v>
      </c>
      <c r="B538" s="9" t="s">
        <v>247</v>
      </c>
      <c r="C538" s="10">
        <v>467.77</v>
      </c>
      <c r="D538" s="9" t="str">
        <f t="shared" si="8"/>
        <v>MontenegroMetal</v>
      </c>
    </row>
    <row r="539" spans="1:4" x14ac:dyDescent="0.4">
      <c r="A539" s="9" t="s">
        <v>181</v>
      </c>
      <c r="B539" s="9" t="s">
        <v>247</v>
      </c>
      <c r="C539" s="10">
        <v>498.07</v>
      </c>
      <c r="D539" s="9" t="str">
        <f t="shared" si="8"/>
        <v>GuineaMetal</v>
      </c>
    </row>
    <row r="540" spans="1:4" x14ac:dyDescent="0.4">
      <c r="A540" s="9" t="s">
        <v>182</v>
      </c>
      <c r="B540" s="9" t="s">
        <v>247</v>
      </c>
      <c r="C540" s="10">
        <v>786</v>
      </c>
      <c r="D540" s="9" t="str">
        <f t="shared" si="8"/>
        <v>RwandaMetal</v>
      </c>
    </row>
    <row r="541" spans="1:4" x14ac:dyDescent="0.4">
      <c r="A541" s="9" t="s">
        <v>183</v>
      </c>
      <c r="B541" s="9" t="s">
        <v>247</v>
      </c>
      <c r="C541" s="10">
        <v>620.32000000000005</v>
      </c>
      <c r="D541" s="9" t="str">
        <f t="shared" si="8"/>
        <v>BeninMetal</v>
      </c>
    </row>
    <row r="542" spans="1:4" x14ac:dyDescent="0.4">
      <c r="A542" s="9" t="s">
        <v>184</v>
      </c>
      <c r="B542" s="9" t="s">
        <v>247</v>
      </c>
      <c r="C542" s="10">
        <v>787.38</v>
      </c>
      <c r="D542" s="9" t="str">
        <f t="shared" si="8"/>
        <v>BurundiMetal</v>
      </c>
    </row>
    <row r="543" spans="1:4" x14ac:dyDescent="0.4">
      <c r="A543" s="9" t="s">
        <v>185</v>
      </c>
      <c r="B543" s="9" t="s">
        <v>247</v>
      </c>
      <c r="C543" s="10">
        <v>142.57</v>
      </c>
      <c r="D543" s="9" t="str">
        <f t="shared" si="8"/>
        <v>Bahamas, TheMetal</v>
      </c>
    </row>
    <row r="544" spans="1:4" x14ac:dyDescent="0.4">
      <c r="A544" s="9" t="s">
        <v>186</v>
      </c>
      <c r="B544" s="9" t="s">
        <v>247</v>
      </c>
      <c r="C544" s="10">
        <v>294.25</v>
      </c>
      <c r="D544" s="9" t="str">
        <f t="shared" si="8"/>
        <v>GuyanaMetal</v>
      </c>
    </row>
    <row r="545" spans="1:4" x14ac:dyDescent="0.4">
      <c r="A545" s="9" t="s">
        <v>187</v>
      </c>
      <c r="B545" s="9" t="s">
        <v>247</v>
      </c>
      <c r="C545" s="10">
        <v>339.99</v>
      </c>
      <c r="D545" s="9" t="str">
        <f t="shared" si="8"/>
        <v>South SudanMetal</v>
      </c>
    </row>
    <row r="546" spans="1:4" x14ac:dyDescent="0.4">
      <c r="A546" s="9" t="s">
        <v>188</v>
      </c>
      <c r="B546" s="9" t="s">
        <v>247</v>
      </c>
      <c r="C546" s="10">
        <v>165.07</v>
      </c>
      <c r="D546" s="9" t="str">
        <f t="shared" si="8"/>
        <v>BelizeMetal</v>
      </c>
    </row>
    <row r="547" spans="1:4" x14ac:dyDescent="0.4">
      <c r="A547" s="9" t="s">
        <v>189</v>
      </c>
      <c r="B547" s="9" t="s">
        <v>247</v>
      </c>
      <c r="C547" s="10">
        <v>382.15</v>
      </c>
      <c r="D547" s="9" t="str">
        <f t="shared" si="8"/>
        <v>TogoMetal</v>
      </c>
    </row>
    <row r="548" spans="1:4" x14ac:dyDescent="0.4">
      <c r="A548" s="9" t="s">
        <v>190</v>
      </c>
      <c r="B548" s="9" t="s">
        <v>247</v>
      </c>
      <c r="C548" s="10">
        <v>288.68</v>
      </c>
      <c r="D548" s="9" t="str">
        <f t="shared" si="8"/>
        <v>Sierra LeoneMetal</v>
      </c>
    </row>
    <row r="549" spans="1:4" x14ac:dyDescent="0.4">
      <c r="A549" s="9" t="s">
        <v>191</v>
      </c>
      <c r="B549" s="9" t="s">
        <v>247</v>
      </c>
      <c r="C549" s="10">
        <v>293.77999999999997</v>
      </c>
      <c r="D549" s="9" t="str">
        <f t="shared" si="8"/>
        <v>SurinameMetal</v>
      </c>
    </row>
    <row r="550" spans="1:4" x14ac:dyDescent="0.4">
      <c r="A550" s="11" t="s">
        <v>192</v>
      </c>
      <c r="B550" s="9" t="s">
        <v>247</v>
      </c>
      <c r="C550" s="10">
        <v>1455.25</v>
      </c>
      <c r="D550" s="9" t="str">
        <f t="shared" si="8"/>
        <v>IcelandMetal</v>
      </c>
    </row>
    <row r="551" spans="1:4" x14ac:dyDescent="0.4">
      <c r="A551" s="9" t="s">
        <v>193</v>
      </c>
      <c r="B551" s="9" t="s">
        <v>247</v>
      </c>
      <c r="C551" s="10">
        <v>167.94</v>
      </c>
      <c r="D551" s="9" t="str">
        <f t="shared" si="8"/>
        <v>BarbadosMetal</v>
      </c>
    </row>
    <row r="552" spans="1:4" x14ac:dyDescent="0.4">
      <c r="A552" s="9" t="s">
        <v>194</v>
      </c>
      <c r="B552" s="9" t="s">
        <v>247</v>
      </c>
      <c r="C552" s="10">
        <v>106.39</v>
      </c>
      <c r="D552" s="9" t="str">
        <f t="shared" si="8"/>
        <v>Timor LesteMetal</v>
      </c>
    </row>
    <row r="553" spans="1:4" x14ac:dyDescent="0.4">
      <c r="A553" s="9" t="s">
        <v>195</v>
      </c>
      <c r="B553" s="9" t="s">
        <v>247</v>
      </c>
      <c r="C553" s="10">
        <v>186</v>
      </c>
      <c r="D553" s="9" t="str">
        <f t="shared" si="8"/>
        <v>Congo, Rep.Metal</v>
      </c>
    </row>
    <row r="554" spans="1:4" x14ac:dyDescent="0.4">
      <c r="A554" s="9" t="s">
        <v>196</v>
      </c>
      <c r="B554" s="9" t="s">
        <v>247</v>
      </c>
      <c r="C554" s="10">
        <v>216.14</v>
      </c>
      <c r="D554" s="9" t="str">
        <f t="shared" si="8"/>
        <v>Central African RepublicMetal</v>
      </c>
    </row>
    <row r="555" spans="1:4" x14ac:dyDescent="0.4">
      <c r="A555" s="9" t="s">
        <v>197</v>
      </c>
      <c r="B555" s="9" t="s">
        <v>247</v>
      </c>
      <c r="C555" s="10">
        <v>219.47</v>
      </c>
      <c r="D555" s="9" t="str">
        <f t="shared" si="8"/>
        <v>LiberiaMetal</v>
      </c>
    </row>
    <row r="556" spans="1:4" x14ac:dyDescent="0.4">
      <c r="A556" s="9" t="s">
        <v>198</v>
      </c>
      <c r="B556" s="9" t="s">
        <v>247</v>
      </c>
      <c r="C556" s="10">
        <v>147.55000000000001</v>
      </c>
      <c r="D556" s="9" t="str">
        <f t="shared" si="8"/>
        <v>MauritaniaMetal</v>
      </c>
    </row>
    <row r="557" spans="1:4" x14ac:dyDescent="0.4">
      <c r="A557" s="9" t="s">
        <v>199</v>
      </c>
      <c r="B557" s="9" t="s">
        <v>247</v>
      </c>
      <c r="C557" s="10">
        <v>66.03</v>
      </c>
      <c r="D557" s="9" t="str">
        <f t="shared" si="8"/>
        <v>French GuianaMetal</v>
      </c>
    </row>
    <row r="558" spans="1:4" x14ac:dyDescent="0.4">
      <c r="A558" s="9" t="s">
        <v>200</v>
      </c>
      <c r="B558" s="9" t="s">
        <v>247</v>
      </c>
      <c r="C558" s="10">
        <v>245.95</v>
      </c>
      <c r="D558" s="9" t="str">
        <f t="shared" si="8"/>
        <v>FijiMetal</v>
      </c>
    </row>
    <row r="559" spans="1:4" x14ac:dyDescent="0.4">
      <c r="A559" s="9" t="s">
        <v>201</v>
      </c>
      <c r="B559" s="9" t="s">
        <v>247</v>
      </c>
      <c r="C559" s="10">
        <v>99.78</v>
      </c>
      <c r="D559" s="9" t="str">
        <f t="shared" si="8"/>
        <v>CuracaoMetal</v>
      </c>
    </row>
    <row r="560" spans="1:4" x14ac:dyDescent="0.4">
      <c r="A560" s="9" t="s">
        <v>202</v>
      </c>
      <c r="B560" s="9" t="s">
        <v>247</v>
      </c>
      <c r="C560" s="10">
        <v>569.17999999999995</v>
      </c>
      <c r="D560" s="9" t="str">
        <f t="shared" si="8"/>
        <v>BhutanMetal</v>
      </c>
    </row>
    <row r="561" spans="1:4" x14ac:dyDescent="0.4">
      <c r="A561" s="9" t="s">
        <v>203</v>
      </c>
      <c r="B561" s="9" t="s">
        <v>247</v>
      </c>
      <c r="C561" s="10">
        <v>219.5</v>
      </c>
      <c r="D561" s="9" t="str">
        <f t="shared" si="8"/>
        <v>EritreaMetal</v>
      </c>
    </row>
    <row r="562" spans="1:4" x14ac:dyDescent="0.4">
      <c r="A562" s="9" t="s">
        <v>204</v>
      </c>
      <c r="B562" s="9" t="s">
        <v>247</v>
      </c>
      <c r="C562" s="10">
        <v>59.56</v>
      </c>
      <c r="D562" s="9" t="str">
        <f t="shared" si="8"/>
        <v>St. LuciaMetal</v>
      </c>
    </row>
    <row r="563" spans="1:4" x14ac:dyDescent="0.4">
      <c r="A563" s="9" t="s">
        <v>205</v>
      </c>
      <c r="B563" s="9" t="s">
        <v>247</v>
      </c>
      <c r="C563" s="10">
        <v>165.75</v>
      </c>
      <c r="D563" s="9" t="str">
        <f t="shared" si="8"/>
        <v>Solomon IslandsMetal</v>
      </c>
    </row>
    <row r="564" spans="1:4" x14ac:dyDescent="0.4">
      <c r="A564" s="9" t="s">
        <v>206</v>
      </c>
      <c r="B564" s="9" t="s">
        <v>247</v>
      </c>
      <c r="C564" s="10">
        <v>63.97</v>
      </c>
      <c r="D564" s="9" t="str">
        <f t="shared" si="8"/>
        <v>ArubaMetal</v>
      </c>
    </row>
    <row r="565" spans="1:4" x14ac:dyDescent="0.4">
      <c r="A565" s="9" t="s">
        <v>207</v>
      </c>
      <c r="B565" s="9" t="s">
        <v>247</v>
      </c>
      <c r="C565" s="10">
        <v>84.3</v>
      </c>
      <c r="D565" s="9" t="str">
        <f t="shared" si="8"/>
        <v>Gambia, TheMetal</v>
      </c>
    </row>
    <row r="566" spans="1:4" x14ac:dyDescent="0.4">
      <c r="A566" s="9" t="s">
        <v>208</v>
      </c>
      <c r="B566" s="9" t="s">
        <v>247</v>
      </c>
      <c r="C566" s="10">
        <v>984.95</v>
      </c>
      <c r="D566" s="9" t="str">
        <f t="shared" si="8"/>
        <v>BotswanaMetal</v>
      </c>
    </row>
    <row r="567" spans="1:4" x14ac:dyDescent="0.4">
      <c r="A567" s="9" t="s">
        <v>209</v>
      </c>
      <c r="B567" s="9" t="s">
        <v>247</v>
      </c>
      <c r="C567" s="10">
        <v>399.25</v>
      </c>
      <c r="D567" s="9" t="str">
        <f t="shared" si="8"/>
        <v>NamibiaMetal</v>
      </c>
    </row>
    <row r="568" spans="1:4" x14ac:dyDescent="0.4">
      <c r="A568" s="9" t="s">
        <v>210</v>
      </c>
      <c r="B568" s="9" t="s">
        <v>247</v>
      </c>
      <c r="C568" s="10">
        <v>41.54</v>
      </c>
      <c r="D568" s="9" t="str">
        <f t="shared" si="8"/>
        <v>MaldivesMetal</v>
      </c>
    </row>
    <row r="569" spans="1:4" x14ac:dyDescent="0.4">
      <c r="A569" s="9" t="s">
        <v>211</v>
      </c>
      <c r="B569" s="9" t="s">
        <v>247</v>
      </c>
      <c r="C569" s="10">
        <v>46</v>
      </c>
      <c r="D569" s="9" t="str">
        <f t="shared" si="8"/>
        <v>Brunei DarussalamMetal</v>
      </c>
    </row>
    <row r="570" spans="1:4" x14ac:dyDescent="0.4">
      <c r="A570" s="9" t="s">
        <v>212</v>
      </c>
      <c r="B570" s="9" t="s">
        <v>247</v>
      </c>
      <c r="C570" s="10">
        <v>360.79</v>
      </c>
      <c r="D570" s="9" t="str">
        <f t="shared" si="8"/>
        <v>GabonMetal</v>
      </c>
    </row>
    <row r="571" spans="1:4" x14ac:dyDescent="0.4">
      <c r="A571" s="9" t="s">
        <v>213</v>
      </c>
      <c r="B571" s="9" t="s">
        <v>247</v>
      </c>
      <c r="C571" s="10">
        <v>163.33000000000001</v>
      </c>
      <c r="D571" s="9" t="str">
        <f t="shared" si="8"/>
        <v>LesothoMetal</v>
      </c>
    </row>
    <row r="572" spans="1:4" x14ac:dyDescent="0.4">
      <c r="A572" s="9" t="s">
        <v>214</v>
      </c>
      <c r="B572" s="9" t="s">
        <v>247</v>
      </c>
      <c r="C572" s="10">
        <v>65.599999999999994</v>
      </c>
      <c r="D572" s="9" t="str">
        <f t="shared" si="8"/>
        <v>Guinea-BissauMetal</v>
      </c>
    </row>
    <row r="573" spans="1:4" x14ac:dyDescent="0.4">
      <c r="A573" s="9" t="s">
        <v>215</v>
      </c>
      <c r="B573" s="9" t="s">
        <v>247</v>
      </c>
      <c r="C573" s="10">
        <v>55.13</v>
      </c>
      <c r="D573" s="9" t="str">
        <f t="shared" si="8"/>
        <v>St. Vincent and the GrenadinesMetal</v>
      </c>
    </row>
    <row r="574" spans="1:4" x14ac:dyDescent="0.4">
      <c r="A574" s="9" t="s">
        <v>216</v>
      </c>
      <c r="B574" s="9" t="s">
        <v>247</v>
      </c>
      <c r="C574" s="10">
        <v>44.11</v>
      </c>
      <c r="D574" s="9" t="str">
        <f t="shared" si="8"/>
        <v>GrenadaMetal</v>
      </c>
    </row>
    <row r="575" spans="1:4" x14ac:dyDescent="0.4">
      <c r="A575" s="9" t="s">
        <v>217</v>
      </c>
      <c r="B575" s="9" t="s">
        <v>247</v>
      </c>
      <c r="C575" s="10">
        <v>153.43</v>
      </c>
      <c r="D575" s="9" t="str">
        <f t="shared" si="8"/>
        <v>Equatorial GuineaMetal</v>
      </c>
    </row>
    <row r="576" spans="1:4" x14ac:dyDescent="0.4">
      <c r="A576" s="9" t="s">
        <v>218</v>
      </c>
      <c r="B576" s="9" t="s">
        <v>247</v>
      </c>
      <c r="C576" s="10">
        <v>41.41</v>
      </c>
      <c r="D576" s="9" t="str">
        <f t="shared" si="8"/>
        <v>BermudaMetal</v>
      </c>
    </row>
    <row r="577" spans="1:4" x14ac:dyDescent="0.4">
      <c r="A577" s="9" t="s">
        <v>219</v>
      </c>
      <c r="B577" s="9" t="s">
        <v>247</v>
      </c>
      <c r="C577" s="10">
        <v>57.97</v>
      </c>
      <c r="D577" s="9" t="str">
        <f t="shared" si="8"/>
        <v>AndorraMetal</v>
      </c>
    </row>
    <row r="578" spans="1:4" x14ac:dyDescent="0.4">
      <c r="A578" s="9" t="s">
        <v>220</v>
      </c>
      <c r="B578" s="9" t="s">
        <v>247</v>
      </c>
      <c r="C578" s="10">
        <v>23.88</v>
      </c>
      <c r="D578" s="9" t="str">
        <f t="shared" si="8"/>
        <v>DominicaMetal</v>
      </c>
    </row>
    <row r="579" spans="1:4" x14ac:dyDescent="0.4">
      <c r="A579" s="9" t="s">
        <v>221</v>
      </c>
      <c r="B579" s="9" t="s">
        <v>247</v>
      </c>
      <c r="C579" s="10">
        <v>30.99</v>
      </c>
      <c r="D579" s="9" t="str">
        <f t="shared" ref="D579:D604" si="9">A579&amp;B579</f>
        <v>St. Kitts and NevisMetal</v>
      </c>
    </row>
    <row r="580" spans="1:4" x14ac:dyDescent="0.4">
      <c r="A580" s="9" t="s">
        <v>222</v>
      </c>
      <c r="B580" s="9" t="s">
        <v>247</v>
      </c>
      <c r="C580" s="10">
        <v>41.64</v>
      </c>
      <c r="D580" s="9" t="str">
        <f t="shared" si="9"/>
        <v>Antigua and BarbudaMetal</v>
      </c>
    </row>
    <row r="581" spans="1:4" x14ac:dyDescent="0.4">
      <c r="A581" s="9" t="s">
        <v>223</v>
      </c>
      <c r="B581" s="9" t="s">
        <v>247</v>
      </c>
      <c r="C581" s="10">
        <v>124.26</v>
      </c>
      <c r="D581" s="9" t="str">
        <f t="shared" si="9"/>
        <v>French PolynesiaMetal</v>
      </c>
    </row>
    <row r="582" spans="1:4" x14ac:dyDescent="0.4">
      <c r="A582" s="9" t="s">
        <v>224</v>
      </c>
      <c r="B582" s="9" t="s">
        <v>247</v>
      </c>
      <c r="C582" s="10">
        <v>116.81</v>
      </c>
      <c r="D582" s="9" t="str">
        <f t="shared" si="9"/>
        <v>MauritiusMetal</v>
      </c>
    </row>
    <row r="583" spans="1:4" x14ac:dyDescent="0.4">
      <c r="A583" s="9" t="s">
        <v>225</v>
      </c>
      <c r="B583" s="9" t="s">
        <v>247</v>
      </c>
      <c r="C583" s="10">
        <v>101.07</v>
      </c>
      <c r="D583" s="9" t="str">
        <f t="shared" si="9"/>
        <v>New CaledoniaMetal</v>
      </c>
    </row>
    <row r="584" spans="1:4" x14ac:dyDescent="0.4">
      <c r="A584" s="9" t="s">
        <v>226</v>
      </c>
      <c r="B584" s="9" t="s">
        <v>247</v>
      </c>
      <c r="C584" s="10">
        <v>348.29</v>
      </c>
      <c r="D584" s="9" t="str">
        <f t="shared" si="9"/>
        <v>EswatiniMetal</v>
      </c>
    </row>
    <row r="585" spans="1:4" x14ac:dyDescent="0.4">
      <c r="A585" s="9" t="s">
        <v>227</v>
      </c>
      <c r="B585" s="9" t="s">
        <v>247</v>
      </c>
      <c r="C585" s="10">
        <v>34.92</v>
      </c>
      <c r="D585" s="9" t="str">
        <f t="shared" si="9"/>
        <v>DjiboutiMetal</v>
      </c>
    </row>
    <row r="586" spans="1:4" x14ac:dyDescent="0.4">
      <c r="A586" s="9" t="s">
        <v>228</v>
      </c>
      <c r="B586" s="9" t="s">
        <v>247</v>
      </c>
      <c r="C586" s="10">
        <v>39.29</v>
      </c>
      <c r="D586" s="9" t="str">
        <f t="shared" si="9"/>
        <v>GreenlandMetal</v>
      </c>
    </row>
    <row r="587" spans="1:4" x14ac:dyDescent="0.4">
      <c r="A587" s="9" t="s">
        <v>229</v>
      </c>
      <c r="B587" s="9" t="s">
        <v>247</v>
      </c>
      <c r="C587" s="10">
        <v>63.26</v>
      </c>
      <c r="D587" s="9" t="str">
        <f t="shared" si="9"/>
        <v>Faroe IslandsMetal</v>
      </c>
    </row>
    <row r="588" spans="1:4" x14ac:dyDescent="0.4">
      <c r="A588" s="9" t="s">
        <v>230</v>
      </c>
      <c r="B588" s="9" t="s">
        <v>247</v>
      </c>
      <c r="C588" s="10">
        <v>69.05</v>
      </c>
      <c r="D588" s="9" t="str">
        <f t="shared" si="9"/>
        <v>SamoaMetal</v>
      </c>
    </row>
    <row r="589" spans="1:4" x14ac:dyDescent="0.4">
      <c r="A589" s="9" t="s">
        <v>231</v>
      </c>
      <c r="B589" s="9" t="s">
        <v>247</v>
      </c>
      <c r="C589" s="10">
        <v>26.07</v>
      </c>
      <c r="D589" s="9" t="str">
        <f t="shared" si="9"/>
        <v>ComorosMetal</v>
      </c>
    </row>
    <row r="590" spans="1:4" x14ac:dyDescent="0.4">
      <c r="A590" s="9" t="s">
        <v>232</v>
      </c>
      <c r="B590" s="9" t="s">
        <v>247</v>
      </c>
      <c r="C590" s="10">
        <v>10.27</v>
      </c>
      <c r="D590" s="9" t="str">
        <f t="shared" si="9"/>
        <v>Turks and Caicos IslandsMetal</v>
      </c>
    </row>
    <row r="591" spans="1:4" x14ac:dyDescent="0.4">
      <c r="A591" s="9" t="s">
        <v>233</v>
      </c>
      <c r="B591" s="9" t="s">
        <v>247</v>
      </c>
      <c r="C591" s="10">
        <v>38.950000000000003</v>
      </c>
      <c r="D591" s="9" t="str">
        <f t="shared" si="9"/>
        <v>GuamMetal</v>
      </c>
    </row>
    <row r="592" spans="1:4" x14ac:dyDescent="0.4">
      <c r="A592" s="9" t="s">
        <v>234</v>
      </c>
      <c r="B592" s="9" t="s">
        <v>247</v>
      </c>
      <c r="C592" s="10">
        <v>26.74</v>
      </c>
      <c r="D592" s="9" t="str">
        <f t="shared" si="9"/>
        <v>LiechtensteinMetal</v>
      </c>
    </row>
    <row r="593" spans="1:4" x14ac:dyDescent="0.4">
      <c r="A593" s="9" t="s">
        <v>235</v>
      </c>
      <c r="B593" s="9" t="s">
        <v>247</v>
      </c>
      <c r="C593" s="10">
        <v>24.79</v>
      </c>
      <c r="D593" s="9" t="str">
        <f t="shared" si="9"/>
        <v>MonacoMetal</v>
      </c>
    </row>
    <row r="594" spans="1:4" x14ac:dyDescent="0.4">
      <c r="A594" s="9" t="s">
        <v>236</v>
      </c>
      <c r="B594" s="9" t="s">
        <v>247</v>
      </c>
      <c r="C594" s="10">
        <v>18.48</v>
      </c>
      <c r="D594" s="9" t="str">
        <f t="shared" si="9"/>
        <v>Cabo VerdeMetal</v>
      </c>
    </row>
    <row r="595" spans="1:4" x14ac:dyDescent="0.4">
      <c r="A595" s="9" t="s">
        <v>237</v>
      </c>
      <c r="B595" s="9" t="s">
        <v>247</v>
      </c>
      <c r="C595" s="10">
        <v>17.940000000000001</v>
      </c>
      <c r="D595" s="9" t="str">
        <f t="shared" si="9"/>
        <v>Western SaharaMetal</v>
      </c>
    </row>
    <row r="596" spans="1:4" x14ac:dyDescent="0.4">
      <c r="A596" s="9" t="s">
        <v>238</v>
      </c>
      <c r="B596" s="9" t="s">
        <v>247</v>
      </c>
      <c r="C596" s="10">
        <v>11.69</v>
      </c>
      <c r="D596" s="9" t="str">
        <f t="shared" si="9"/>
        <v>Cayman IslandsMetal</v>
      </c>
    </row>
    <row r="597" spans="1:4" x14ac:dyDescent="0.4">
      <c r="A597" s="9" t="s">
        <v>239</v>
      </c>
      <c r="B597" s="9" t="s">
        <v>247</v>
      </c>
      <c r="C597" s="10">
        <v>22.03</v>
      </c>
      <c r="D597" s="9" t="str">
        <f t="shared" si="9"/>
        <v>TongaMetal</v>
      </c>
    </row>
    <row r="598" spans="1:4" x14ac:dyDescent="0.4">
      <c r="A598" s="9" t="s">
        <v>240</v>
      </c>
      <c r="B598" s="9" t="s">
        <v>247</v>
      </c>
      <c r="C598" s="10">
        <v>12.73</v>
      </c>
      <c r="D598" s="9" t="str">
        <f t="shared" si="9"/>
        <v>KiribatiMetal</v>
      </c>
    </row>
    <row r="599" spans="1:4" x14ac:dyDescent="0.4">
      <c r="A599" s="9" t="s">
        <v>241</v>
      </c>
      <c r="B599" s="9" t="s">
        <v>247</v>
      </c>
      <c r="C599" s="10">
        <v>7.75</v>
      </c>
      <c r="D599" s="9" t="str">
        <f t="shared" si="9"/>
        <v>Micronesia, Fed. Sts.Metal</v>
      </c>
    </row>
    <row r="600" spans="1:4" x14ac:dyDescent="0.4">
      <c r="A600" s="9" t="s">
        <v>242</v>
      </c>
      <c r="B600" s="9" t="s">
        <v>247</v>
      </c>
      <c r="C600" s="10">
        <v>4.08</v>
      </c>
      <c r="D600" s="9" t="str">
        <f t="shared" si="9"/>
        <v>Marshall IslandsMetal</v>
      </c>
    </row>
    <row r="601" spans="1:4" x14ac:dyDescent="0.4">
      <c r="A601" s="9" t="s">
        <v>243</v>
      </c>
      <c r="B601" s="9" t="s">
        <v>247</v>
      </c>
      <c r="C601" s="10">
        <v>10.039999999999999</v>
      </c>
      <c r="D601" s="9" t="str">
        <f t="shared" si="9"/>
        <v>American SamoaMetal</v>
      </c>
    </row>
    <row r="602" spans="1:4" x14ac:dyDescent="0.4">
      <c r="A602" s="9" t="s">
        <v>244</v>
      </c>
      <c r="B602" s="9" t="s">
        <v>247</v>
      </c>
      <c r="C602" s="10">
        <v>14.75</v>
      </c>
      <c r="D602" s="9" t="str">
        <f t="shared" si="9"/>
        <v>SeychellesMetal</v>
      </c>
    </row>
    <row r="603" spans="1:4" x14ac:dyDescent="0.4">
      <c r="A603" s="9" t="s">
        <v>245</v>
      </c>
      <c r="B603" s="9" t="s">
        <v>247</v>
      </c>
      <c r="C603" s="10">
        <v>1.23</v>
      </c>
      <c r="D603" s="9" t="str">
        <f t="shared" si="9"/>
        <v>PalauMetal</v>
      </c>
    </row>
    <row r="604" spans="1:4" x14ac:dyDescent="0.4">
      <c r="A604" s="9" t="s">
        <v>246</v>
      </c>
      <c r="B604" s="9" t="s">
        <v>247</v>
      </c>
      <c r="C604" s="10">
        <v>2.2200000000000002</v>
      </c>
      <c r="D604" s="9" t="str">
        <f t="shared" si="9"/>
        <v>NauruMetal</v>
      </c>
    </row>
  </sheetData>
  <autoFilter ref="A1:D604" xr:uid="{54101D66-E8D0-4C77-95D3-70442B314C1E}"/>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463F-9F1E-4D7B-AE5C-07A04A551462}">
  <sheetPr codeName="Tabelle10"/>
  <dimension ref="A1:F74"/>
  <sheetViews>
    <sheetView workbookViewId="0">
      <selection activeCell="J11" sqref="J11"/>
    </sheetView>
  </sheetViews>
  <sheetFormatPr defaultColWidth="8.73046875" defaultRowHeight="13.15" x14ac:dyDescent="0.35"/>
  <cols>
    <col min="4" max="4" width="14.53125" customWidth="1"/>
    <col min="5" max="5" width="17.46484375" customWidth="1"/>
    <col min="6" max="6" width="14.19921875" customWidth="1"/>
  </cols>
  <sheetData>
    <row r="1" spans="1:6" ht="26.25" x14ac:dyDescent="0.35">
      <c r="A1" t="s">
        <v>276</v>
      </c>
      <c r="B1" s="18" t="s">
        <v>275</v>
      </c>
      <c r="C1" s="18"/>
      <c r="D1" s="18" t="s">
        <v>7</v>
      </c>
      <c r="E1" s="18" t="s">
        <v>247</v>
      </c>
      <c r="F1" s="18" t="s">
        <v>9</v>
      </c>
    </row>
    <row r="2" spans="1:6" x14ac:dyDescent="0.35">
      <c r="A2" s="18" t="s">
        <v>68</v>
      </c>
      <c r="B2" s="18" t="s">
        <v>68</v>
      </c>
      <c r="C2" s="18"/>
      <c r="D2" s="19">
        <f>_xlfn.XLOOKUP(B2,'Reloop Raw Data'!$A$3:$A$75,'Reloop Raw Data'!$C$3:$C$75)</f>
        <v>145246.54876969385</v>
      </c>
      <c r="E2" s="19">
        <f>_xlfn.XLOOKUP(B2,'Reloop Raw Data'!$A$3:$A$75,'Reloop Raw Data'!$E$3:$E$75)</f>
        <v>6976.3230736426331</v>
      </c>
      <c r="F2" s="19">
        <f>_xlfn.XLOOKUP(B2,'Reloop Raw Data'!$A$3:$A$75,'Reloop Raw Data'!$D$3:$D$75)</f>
        <v>147687.00087884744</v>
      </c>
    </row>
    <row r="3" spans="1:6" x14ac:dyDescent="0.35">
      <c r="A3" s="18" t="s">
        <v>72</v>
      </c>
      <c r="B3" s="18" t="s">
        <v>72</v>
      </c>
      <c r="C3" s="18"/>
      <c r="D3" s="19">
        <f>_xlfn.XLOOKUP(B3,'Reloop Raw Data'!$A$3:$A$75,'Reloop Raw Data'!$C$3:$C$75)</f>
        <v>717483.35802360612</v>
      </c>
      <c r="E3" s="19">
        <f>_xlfn.XLOOKUP(B3,'Reloop Raw Data'!$A$3:$A$75,'Reloop Raw Data'!$E$3:$E$75)</f>
        <v>15767.745321917999</v>
      </c>
      <c r="F3" s="19">
        <f>_xlfn.XLOOKUP(B3,'Reloop Raw Data'!$A$3:$A$75,'Reloop Raw Data'!$D$3:$D$75)</f>
        <v>136880.35577037916</v>
      </c>
    </row>
    <row r="4" spans="1:6" x14ac:dyDescent="0.35">
      <c r="A4" s="18" t="s">
        <v>34</v>
      </c>
      <c r="B4" s="18" t="s">
        <v>34</v>
      </c>
      <c r="C4" s="18"/>
      <c r="D4" s="19">
        <f>_xlfn.XLOOKUP(B4,'Reloop Raw Data'!$A$3:$A$75,'Reloop Raw Data'!$C$3:$C$75)</f>
        <v>1540884.1665470276</v>
      </c>
      <c r="E4" s="19">
        <f>_xlfn.XLOOKUP(B4,'Reloop Raw Data'!$A$3:$A$75,'Reloop Raw Data'!$E$3:$E$75)</f>
        <v>49590.104451616869</v>
      </c>
      <c r="F4" s="19">
        <f>_xlfn.XLOOKUP(B4,'Reloop Raw Data'!$A$3:$A$75,'Reloop Raw Data'!$D$3:$D$75)</f>
        <v>72793.807735602255</v>
      </c>
    </row>
    <row r="5" spans="1:6" x14ac:dyDescent="0.35">
      <c r="A5" s="18" t="s">
        <v>35</v>
      </c>
      <c r="B5" s="18" t="s">
        <v>35</v>
      </c>
      <c r="C5" s="18" t="s">
        <v>271</v>
      </c>
      <c r="D5" s="19">
        <f>_xlfn.XLOOKUP(B5,'Reloop Raw Data'!$A$3:$A$75,'Reloop Raw Data'!$C$3:$C$75)</f>
        <v>271960.96196997917</v>
      </c>
      <c r="E5" s="19">
        <f>_xlfn.XLOOKUP(B5,'Reloop Raw Data'!$A$3:$A$75,'Reloop Raw Data'!$E$3:$E$75)</f>
        <v>15336.674437950518</v>
      </c>
      <c r="F5" s="19">
        <f>_xlfn.XLOOKUP(B5,'Reloop Raw Data'!$A$3:$A$75,'Reloop Raw Data'!$D$3:$D$75)</f>
        <v>33765.997762552077</v>
      </c>
    </row>
    <row r="6" spans="1:6" x14ac:dyDescent="0.35">
      <c r="A6" s="18" t="s">
        <v>123</v>
      </c>
      <c r="B6" s="18" t="s">
        <v>123</v>
      </c>
      <c r="C6" s="18"/>
      <c r="D6" s="19">
        <f>_xlfn.XLOOKUP(B6,'Reloop Raw Data'!$A$3:$A$75,'Reloop Raw Data'!$C$3:$C$75)</f>
        <v>164460.07952899463</v>
      </c>
      <c r="E6" s="19">
        <f>_xlfn.XLOOKUP(B6,'Reloop Raw Data'!$A$3:$A$75,'Reloop Raw Data'!$E$3:$E$75)</f>
        <v>2211.7279832786812</v>
      </c>
      <c r="F6" s="19">
        <f>_xlfn.XLOOKUP(B6,'Reloop Raw Data'!$A$3:$A$75,'Reloop Raw Data'!$D$3:$D$75)</f>
        <v>29512.965589978929</v>
      </c>
    </row>
    <row r="7" spans="1:6" x14ac:dyDescent="0.35">
      <c r="A7" s="18" t="s">
        <v>36</v>
      </c>
      <c r="B7" s="18" t="s">
        <v>36</v>
      </c>
      <c r="C7" s="18" t="s">
        <v>271</v>
      </c>
      <c r="D7" s="19">
        <f>_xlfn.XLOOKUP(B7,'Reloop Raw Data'!$A$3:$A$75,'Reloop Raw Data'!$C$3:$C$75)</f>
        <v>166652.04467928305</v>
      </c>
      <c r="E7" s="19">
        <f>_xlfn.XLOOKUP(B7,'Reloop Raw Data'!$A$3:$A$75,'Reloop Raw Data'!$E$3:$E$75)</f>
        <v>26721.506434530373</v>
      </c>
      <c r="F7" s="19">
        <f>_xlfn.XLOOKUP(B7,'Reloop Raw Data'!$A$3:$A$75,'Reloop Raw Data'!$D$3:$D$75)</f>
        <v>68501.656883342323</v>
      </c>
    </row>
    <row r="8" spans="1:6" x14ac:dyDescent="0.35">
      <c r="A8" s="18" t="s">
        <v>121</v>
      </c>
      <c r="B8" s="18" t="s">
        <v>121</v>
      </c>
      <c r="C8" s="18"/>
      <c r="D8" s="19">
        <f>_xlfn.XLOOKUP(B8,'Reloop Raw Data'!$A$3:$A$75,'Reloop Raw Data'!$C$3:$C$75)</f>
        <v>64252.940942157627</v>
      </c>
      <c r="E8" s="19">
        <f>_xlfn.XLOOKUP(B8,'Reloop Raw Data'!$A$3:$A$75,'Reloop Raw Data'!$E$3:$E$75)</f>
        <v>4182.1297045154024</v>
      </c>
      <c r="F8" s="19">
        <f>_xlfn.XLOOKUP(B8,'Reloop Raw Data'!$A$3:$A$75,'Reloop Raw Data'!$D$3:$D$75)</f>
        <v>33274.536817032014</v>
      </c>
    </row>
    <row r="9" spans="1:6" x14ac:dyDescent="0.35">
      <c r="A9" s="18" t="s">
        <v>20</v>
      </c>
      <c r="B9" s="18" t="s">
        <v>20</v>
      </c>
      <c r="C9" s="18"/>
      <c r="D9" s="19">
        <f>_xlfn.XLOOKUP(B9,'Reloop Raw Data'!$A$3:$A$75,'Reloop Raw Data'!$C$3:$C$75)</f>
        <v>2750460.1025830396</v>
      </c>
      <c r="E9" s="19">
        <f>_xlfn.XLOOKUP(B9,'Reloop Raw Data'!$A$3:$A$75,'Reloop Raw Data'!$E$3:$E$75)</f>
        <v>351152.93076546286</v>
      </c>
      <c r="F9" s="19">
        <f>_xlfn.XLOOKUP(B9,'Reloop Raw Data'!$A$3:$A$75,'Reloop Raw Data'!$D$3:$D$75)</f>
        <v>449168.56463794049</v>
      </c>
    </row>
    <row r="10" spans="1:6" x14ac:dyDescent="0.35">
      <c r="A10" s="18" t="s">
        <v>37</v>
      </c>
      <c r="B10" s="18" t="s">
        <v>37</v>
      </c>
      <c r="C10" s="18" t="s">
        <v>271</v>
      </c>
      <c r="D10" s="19">
        <f>_xlfn.XLOOKUP(B10,'Reloop Raw Data'!$A$3:$A$75,'Reloop Raw Data'!$C$3:$C$75)</f>
        <v>120335.76669666747</v>
      </c>
      <c r="E10" s="19">
        <f>_xlfn.XLOOKUP(B10,'Reloop Raw Data'!$A$3:$A$75,'Reloop Raw Data'!$E$3:$E$75)</f>
        <v>7388.558857231259</v>
      </c>
      <c r="F10" s="19">
        <f>_xlfn.XLOOKUP(B10,'Reloop Raw Data'!$A$3:$A$75,'Reloop Raw Data'!$D$3:$D$75)</f>
        <v>41085.871839045743</v>
      </c>
    </row>
    <row r="11" spans="1:6" x14ac:dyDescent="0.35">
      <c r="A11" s="18" t="s">
        <v>73</v>
      </c>
      <c r="B11" s="18" t="s">
        <v>73</v>
      </c>
      <c r="C11" s="18"/>
      <c r="D11" s="19">
        <f>_xlfn.XLOOKUP(B11,'Reloop Raw Data'!$A$3:$A$75,'Reloop Raw Data'!$C$3:$C$75)</f>
        <v>18713.892199804341</v>
      </c>
      <c r="E11" s="19">
        <f>_xlfn.XLOOKUP(B11,'Reloop Raw Data'!$A$3:$A$75,'Reloop Raw Data'!$E$3:$E$75)</f>
        <v>36116.485287699521</v>
      </c>
      <c r="F11" s="19">
        <f>_xlfn.XLOOKUP(B11,'Reloop Raw Data'!$A$3:$A$75,'Reloop Raw Data'!$D$3:$D$75)</f>
        <v>26355.396496489131</v>
      </c>
    </row>
    <row r="12" spans="1:6" x14ac:dyDescent="0.35">
      <c r="A12" s="18" t="s">
        <v>27</v>
      </c>
      <c r="B12" s="18" t="s">
        <v>27</v>
      </c>
      <c r="C12" s="18"/>
      <c r="D12" s="19">
        <f>_xlfn.XLOOKUP(B12,'Reloop Raw Data'!$A$3:$A$75,'Reloop Raw Data'!$C$3:$C$75)</f>
        <v>691712.80664996861</v>
      </c>
      <c r="E12" s="19">
        <f>_xlfn.XLOOKUP(B12,'Reloop Raw Data'!$A$3:$A$75,'Reloop Raw Data'!$E$3:$E$75)</f>
        <v>120660.75894648532</v>
      </c>
      <c r="F12" s="19">
        <f>_xlfn.XLOOKUP(B12,'Reloop Raw Data'!$A$3:$A$75,'Reloop Raw Data'!$D$3:$D$75)</f>
        <v>175664.92854921936</v>
      </c>
    </row>
    <row r="13" spans="1:6" x14ac:dyDescent="0.35">
      <c r="A13" s="18" t="s">
        <v>28</v>
      </c>
      <c r="B13" s="18" t="s">
        <v>28</v>
      </c>
      <c r="C13" s="18"/>
      <c r="D13" s="19">
        <f>_xlfn.XLOOKUP(B13,'Reloop Raw Data'!$A$3:$A$75,'Reloop Raw Data'!$C$3:$C$75)</f>
        <v>305872.32948521676</v>
      </c>
      <c r="E13" s="19">
        <f>_xlfn.XLOOKUP(B13,'Reloop Raw Data'!$A$3:$A$75,'Reloop Raw Data'!$E$3:$E$75)</f>
        <v>21092.927445765501</v>
      </c>
      <c r="F13" s="19">
        <f>_xlfn.XLOOKUP(B13,'Reloop Raw Data'!$A$3:$A$75,'Reloop Raw Data'!$D$3:$D$75)</f>
        <v>54581.475300068429</v>
      </c>
    </row>
    <row r="14" spans="1:6" x14ac:dyDescent="0.35">
      <c r="A14" s="18" t="s">
        <v>16</v>
      </c>
      <c r="B14" s="18" t="s">
        <v>16</v>
      </c>
      <c r="C14" s="18"/>
      <c r="D14" s="19">
        <f>_xlfn.XLOOKUP(B14,'Reloop Raw Data'!$A$3:$A$75,'Reloop Raw Data'!$C$3:$C$75)</f>
        <v>5016641.0416561244</v>
      </c>
      <c r="E14" s="19">
        <f>_xlfn.XLOOKUP(B14,'Reloop Raw Data'!$A$3:$A$75,'Reloop Raw Data'!$E$3:$E$75)</f>
        <v>670216.03793458676</v>
      </c>
      <c r="F14" s="19">
        <f>_xlfn.XLOOKUP(B14,'Reloop Raw Data'!$A$3:$A$75,'Reloop Raw Data'!$D$3:$D$75)</f>
        <v>3884152.0491533717</v>
      </c>
    </row>
    <row r="15" spans="1:6" x14ac:dyDescent="0.35">
      <c r="A15" s="18" t="s">
        <v>74</v>
      </c>
      <c r="B15" s="18" t="s">
        <v>74</v>
      </c>
      <c r="C15" s="18"/>
      <c r="D15" s="19">
        <f>_xlfn.XLOOKUP(B15,'Reloop Raw Data'!$A$3:$A$75,'Reloop Raw Data'!$C$3:$C$75)</f>
        <v>341143.6745671563</v>
      </c>
      <c r="E15" s="19">
        <f>_xlfn.XLOOKUP(B15,'Reloop Raw Data'!$A$3:$A$75,'Reloop Raw Data'!$E$3:$E$75)</f>
        <v>25550.59480056931</v>
      </c>
      <c r="F15" s="19">
        <f>_xlfn.XLOOKUP(B15,'Reloop Raw Data'!$A$3:$A$75,'Reloop Raw Data'!$D$3:$D$75)</f>
        <v>115825.29346274796</v>
      </c>
    </row>
    <row r="16" spans="1:6" x14ac:dyDescent="0.35">
      <c r="A16" s="18" t="s">
        <v>38</v>
      </c>
      <c r="B16" s="18" t="s">
        <v>38</v>
      </c>
      <c r="C16" s="18" t="s">
        <v>271</v>
      </c>
      <c r="D16" s="19">
        <f>_xlfn.XLOOKUP(B16,'Reloop Raw Data'!$A$3:$A$75,'Reloop Raw Data'!$C$3:$C$75)</f>
        <v>91593.377116400356</v>
      </c>
      <c r="E16" s="19">
        <f>_xlfn.XLOOKUP(B16,'Reloop Raw Data'!$A$3:$A$75,'Reloop Raw Data'!$E$3:$E$75)</f>
        <v>6950.7522336421489</v>
      </c>
      <c r="F16" s="19">
        <f>_xlfn.XLOOKUP(B16,'Reloop Raw Data'!$A$3:$A$75,'Reloop Raw Data'!$D$3:$D$75)</f>
        <v>15132.729116623839</v>
      </c>
    </row>
    <row r="17" spans="1:6" x14ac:dyDescent="0.35">
      <c r="A17" s="18" t="s">
        <v>39</v>
      </c>
      <c r="B17" s="18" t="s">
        <v>39</v>
      </c>
      <c r="C17" s="18" t="s">
        <v>271</v>
      </c>
      <c r="D17" s="19">
        <f>_xlfn.XLOOKUP(B17,'Reloop Raw Data'!$A$3:$A$75,'Reloop Raw Data'!$C$3:$C$75)</f>
        <v>11044.269442451397</v>
      </c>
      <c r="E17" s="19">
        <f>_xlfn.XLOOKUP(B17,'Reloop Raw Data'!$A$3:$A$75,'Reloop Raw Data'!$E$3:$E$75)</f>
        <v>1507.4136583300674</v>
      </c>
      <c r="F17" s="19">
        <f>_xlfn.XLOOKUP(B17,'Reloop Raw Data'!$A$3:$A$75,'Reloop Raw Data'!$D$3:$D$75)</f>
        <v>3540.323051437194</v>
      </c>
    </row>
    <row r="18" spans="1:6" x14ac:dyDescent="0.35">
      <c r="A18" s="18" t="s">
        <v>40</v>
      </c>
      <c r="B18" s="18" t="s">
        <v>40</v>
      </c>
      <c r="C18" s="18" t="s">
        <v>271</v>
      </c>
      <c r="D18" s="19">
        <f>_xlfn.XLOOKUP(B18,'Reloop Raw Data'!$A$3:$A$75,'Reloop Raw Data'!$C$3:$C$75)</f>
        <v>261762.17445138481</v>
      </c>
      <c r="E18" s="19">
        <f>_xlfn.XLOOKUP(B18,'Reloop Raw Data'!$A$3:$A$75,'Reloop Raw Data'!$E$3:$E$75)</f>
        <v>17402.156013660733</v>
      </c>
      <c r="F18" s="19">
        <f>_xlfn.XLOOKUP(B18,'Reloop Raw Data'!$A$3:$A$75,'Reloop Raw Data'!$D$3:$D$75)</f>
        <v>47273.510071183016</v>
      </c>
    </row>
    <row r="19" spans="1:6" x14ac:dyDescent="0.35">
      <c r="A19" s="18" t="s">
        <v>41</v>
      </c>
      <c r="B19" s="18" t="s">
        <v>41</v>
      </c>
      <c r="C19" s="18" t="s">
        <v>271</v>
      </c>
      <c r="D19" s="19">
        <f>_xlfn.XLOOKUP(B19,'Reloop Raw Data'!$A$3:$A$75,'Reloop Raw Data'!$C$3:$C$75)</f>
        <v>120295.05487669412</v>
      </c>
      <c r="E19" s="19">
        <f>_xlfn.XLOOKUP(B19,'Reloop Raw Data'!$A$3:$A$75,'Reloop Raw Data'!$E$3:$E$75)</f>
        <v>21554.534839482749</v>
      </c>
      <c r="F19" s="19">
        <f>_xlfn.XLOOKUP(B19,'Reloop Raw Data'!$A$3:$A$75,'Reloop Raw Data'!$D$3:$D$75)</f>
        <v>19301.078271621383</v>
      </c>
    </row>
    <row r="20" spans="1:6" x14ac:dyDescent="0.35">
      <c r="A20" s="18" t="s">
        <v>116</v>
      </c>
      <c r="B20" s="18" t="s">
        <v>116</v>
      </c>
      <c r="C20" s="18"/>
      <c r="D20" s="19">
        <f>_xlfn.XLOOKUP(B20,'Reloop Raw Data'!$A$3:$A$75,'Reloop Raw Data'!$C$3:$C$75)</f>
        <v>142402.78938145854</v>
      </c>
      <c r="E20" s="19">
        <f>_xlfn.XLOOKUP(B20,'Reloop Raw Data'!$A$3:$A$75,'Reloop Raw Data'!$E$3:$E$75)</f>
        <v>3384.8594370008936</v>
      </c>
      <c r="F20" s="19">
        <f>_xlfn.XLOOKUP(B20,'Reloop Raw Data'!$A$3:$A$75,'Reloop Raw Data'!$D$3:$D$75)</f>
        <v>49251.598876799042</v>
      </c>
    </row>
    <row r="21" spans="1:6" x14ac:dyDescent="0.35">
      <c r="A21" s="18" t="s">
        <v>75</v>
      </c>
      <c r="B21" s="18" t="s">
        <v>75</v>
      </c>
      <c r="C21" s="18"/>
      <c r="D21" s="19">
        <f>_xlfn.XLOOKUP(B21,'Reloop Raw Data'!$A$3:$A$75,'Reloop Raw Data'!$C$3:$C$75)</f>
        <v>172739.84101011793</v>
      </c>
      <c r="E21" s="19">
        <f>_xlfn.XLOOKUP(B21,'Reloop Raw Data'!$A$3:$A$75,'Reloop Raw Data'!$E$3:$E$75)</f>
        <v>29630.463568318111</v>
      </c>
      <c r="F21" s="19">
        <f>_xlfn.XLOOKUP(B21,'Reloop Raw Data'!$A$3:$A$75,'Reloop Raw Data'!$D$3:$D$75)</f>
        <v>108735.62947296705</v>
      </c>
    </row>
    <row r="22" spans="1:6" x14ac:dyDescent="0.35">
      <c r="A22" s="18" t="s">
        <v>42</v>
      </c>
      <c r="B22" s="18" t="s">
        <v>42</v>
      </c>
      <c r="C22" s="18" t="s">
        <v>271</v>
      </c>
      <c r="D22" s="19">
        <f>_xlfn.XLOOKUP(B22,'Reloop Raw Data'!$A$3:$A$75,'Reloop Raw Data'!$C$3:$C$75)</f>
        <v>25794.890991669854</v>
      </c>
      <c r="E22" s="19">
        <f>_xlfn.XLOOKUP(B22,'Reloop Raw Data'!$A$3:$A$75,'Reloop Raw Data'!$E$3:$E$75)</f>
        <v>2988.8338449718522</v>
      </c>
      <c r="F22" s="19">
        <f>_xlfn.XLOOKUP(B22,'Reloop Raw Data'!$A$3:$A$75,'Reloop Raw Data'!$D$3:$D$75)</f>
        <v>3769.0964556842678</v>
      </c>
    </row>
    <row r="23" spans="1:6" x14ac:dyDescent="0.35">
      <c r="A23" s="18" t="s">
        <v>76</v>
      </c>
      <c r="B23" s="18" t="s">
        <v>76</v>
      </c>
      <c r="C23" s="18"/>
      <c r="D23" s="19">
        <f>_xlfn.XLOOKUP(B23,'Reloop Raw Data'!$A$3:$A$75,'Reloop Raw Data'!$C$3:$C$75)</f>
        <v>262743.2140507967</v>
      </c>
      <c r="E23" s="19">
        <f>_xlfn.XLOOKUP(B23,'Reloop Raw Data'!$A$3:$A$75,'Reloop Raw Data'!$E$3:$E$75)</f>
        <v>3585.1216898642356</v>
      </c>
      <c r="F23" s="19">
        <f>_xlfn.XLOOKUP(B23,'Reloop Raw Data'!$A$3:$A$75,'Reloop Raw Data'!$D$3:$D$75)</f>
        <v>14831.878917216643</v>
      </c>
    </row>
    <row r="24" spans="1:6" x14ac:dyDescent="0.35">
      <c r="A24" s="18" t="s">
        <v>43</v>
      </c>
      <c r="B24" s="18" t="s">
        <v>43</v>
      </c>
      <c r="C24" s="18" t="s">
        <v>271</v>
      </c>
      <c r="D24" s="19">
        <f>_xlfn.XLOOKUP(B24,'Reloop Raw Data'!$A$3:$A$75,'Reloop Raw Data'!$C$3:$C$75)</f>
        <v>70979.071609893028</v>
      </c>
      <c r="E24" s="19">
        <f>_xlfn.XLOOKUP(B24,'Reloop Raw Data'!$A$3:$A$75,'Reloop Raw Data'!$E$3:$E$75)</f>
        <v>15782.668871271993</v>
      </c>
      <c r="F24" s="19">
        <f>_xlfn.XLOOKUP(B24,'Reloop Raw Data'!$A$3:$A$75,'Reloop Raw Data'!$D$3:$D$75)</f>
        <v>12703.784201539111</v>
      </c>
    </row>
    <row r="25" spans="1:6" x14ac:dyDescent="0.35">
      <c r="A25" s="18" t="s">
        <v>24</v>
      </c>
      <c r="B25" s="18" t="s">
        <v>24</v>
      </c>
      <c r="C25" s="18" t="s">
        <v>271</v>
      </c>
      <c r="D25" s="19">
        <f>_xlfn.XLOOKUP(B25,'Reloop Raw Data'!$A$3:$A$75,'Reloop Raw Data'!$C$3:$C$75)</f>
        <v>2964149.2389962492</v>
      </c>
      <c r="E25" s="19">
        <f>_xlfn.XLOOKUP(B25,'Reloop Raw Data'!$A$3:$A$75,'Reloop Raw Data'!$E$3:$E$75)</f>
        <v>70645.271998172218</v>
      </c>
      <c r="F25" s="19">
        <f>_xlfn.XLOOKUP(B25,'Reloop Raw Data'!$A$3:$A$75,'Reloop Raw Data'!$D$3:$D$75)</f>
        <v>305513.0838250987</v>
      </c>
    </row>
    <row r="26" spans="1:6" x14ac:dyDescent="0.35">
      <c r="A26" s="18" t="s">
        <v>23</v>
      </c>
      <c r="B26" s="18" t="s">
        <v>23</v>
      </c>
      <c r="C26" s="18" t="s">
        <v>271</v>
      </c>
      <c r="D26" s="19">
        <f>_xlfn.XLOOKUP(B26,'Reloop Raw Data'!$A$3:$A$75,'Reloop Raw Data'!$C$3:$C$75)</f>
        <v>1912447.3006571513</v>
      </c>
      <c r="E26" s="19">
        <f>_xlfn.XLOOKUP(B26,'Reloop Raw Data'!$A$3:$A$75,'Reloop Raw Data'!$E$3:$E$75)</f>
        <v>80145.79252013583</v>
      </c>
      <c r="F26" s="19">
        <f>_xlfn.XLOOKUP(B26,'Reloop Raw Data'!$A$3:$A$75,'Reloop Raw Data'!$D$3:$D$75)</f>
        <v>341614.83007652056</v>
      </c>
    </row>
    <row r="27" spans="1:6" x14ac:dyDescent="0.35">
      <c r="A27" s="18" t="s">
        <v>44</v>
      </c>
      <c r="B27" s="18" t="s">
        <v>44</v>
      </c>
      <c r="C27" s="18" t="s">
        <v>271</v>
      </c>
      <c r="D27" s="19">
        <f>_xlfn.XLOOKUP(B27,'Reloop Raw Data'!$A$3:$A$75,'Reloop Raw Data'!$C$3:$C$75)</f>
        <v>244523.94515126184</v>
      </c>
      <c r="E27" s="19">
        <f>_xlfn.XLOOKUP(B27,'Reloop Raw Data'!$A$3:$A$75,'Reloop Raw Data'!$E$3:$E$75)</f>
        <v>16000.229200263588</v>
      </c>
      <c r="F27" s="19">
        <f>_xlfn.XLOOKUP(B27,'Reloop Raw Data'!$A$3:$A$75,'Reloop Raw Data'!$D$3:$D$75)</f>
        <v>63812.929033500492</v>
      </c>
    </row>
    <row r="28" spans="1:6" x14ac:dyDescent="0.35">
      <c r="A28" s="18" t="s">
        <v>45</v>
      </c>
      <c r="B28" s="18" t="s">
        <v>45</v>
      </c>
      <c r="C28" s="18" t="s">
        <v>271</v>
      </c>
      <c r="D28" s="19">
        <f>_xlfn.XLOOKUP(B28,'Reloop Raw Data'!$A$3:$A$75,'Reloop Raw Data'!$C$3:$C$75)</f>
        <v>263161.28069279989</v>
      </c>
      <c r="E28" s="19">
        <f>_xlfn.XLOOKUP(B28,'Reloop Raw Data'!$A$3:$A$75,'Reloop Raw Data'!$E$3:$E$75)</f>
        <v>20777.158578598359</v>
      </c>
      <c r="F28" s="19">
        <f>_xlfn.XLOOKUP(B28,'Reloop Raw Data'!$A$3:$A$75,'Reloop Raw Data'!$D$3:$D$75)</f>
        <v>58678.708506728159</v>
      </c>
    </row>
    <row r="29" spans="1:6" x14ac:dyDescent="0.35">
      <c r="A29" s="18" t="s">
        <v>192</v>
      </c>
      <c r="B29" s="18" t="s">
        <v>192</v>
      </c>
      <c r="C29" s="18" t="s">
        <v>15</v>
      </c>
      <c r="D29" s="19">
        <f>_xlfn.XLOOKUP(B29,'Reloop Raw Data'!$A$3:$A$75,'Reloop Raw Data'!$C$3:$C$75)</f>
        <v>2625.8390686137323</v>
      </c>
      <c r="E29" s="19">
        <f>_xlfn.XLOOKUP(B29,'Reloop Raw Data'!$A$3:$A$75,'Reloop Raw Data'!$E$3:$E$75)</f>
        <v>1542.9268214850124</v>
      </c>
      <c r="F29" s="19">
        <f>_xlfn.XLOOKUP(B29,'Reloop Raw Data'!$A$3:$A$75,'Reloop Raw Data'!$D$3:$D$75)</f>
        <v>1467.3707324927777</v>
      </c>
    </row>
    <row r="30" spans="1:6" x14ac:dyDescent="0.35">
      <c r="A30" s="18" t="s">
        <v>30</v>
      </c>
      <c r="B30" s="18" t="s">
        <v>30</v>
      </c>
      <c r="C30" s="18"/>
      <c r="D30" s="19">
        <f>_xlfn.XLOOKUP(B30,'Reloop Raw Data'!$A$3:$A$75,'Reloop Raw Data'!$C$3:$C$75)</f>
        <v>2802253.9121807939</v>
      </c>
      <c r="E30" s="19">
        <f>_xlfn.XLOOKUP(B30,'Reloop Raw Data'!$A$3:$A$75,'Reloop Raw Data'!$E$3:$E$75)</f>
        <v>54901.658665706585</v>
      </c>
      <c r="F30" s="19">
        <f>_xlfn.XLOOKUP(B30,'Reloop Raw Data'!$A$3:$A$75,'Reloop Raw Data'!$D$3:$D$75)</f>
        <v>1559087.6694512521</v>
      </c>
    </row>
    <row r="31" spans="1:6" x14ac:dyDescent="0.35">
      <c r="A31" s="18" t="s">
        <v>78</v>
      </c>
      <c r="B31" s="18" t="s">
        <v>78</v>
      </c>
      <c r="C31" s="18"/>
      <c r="D31" s="19">
        <f>_xlfn.XLOOKUP(B31,'Reloop Raw Data'!$A$3:$A$75,'Reloop Raw Data'!$C$3:$C$75)</f>
        <v>180879.73421732933</v>
      </c>
      <c r="E31" s="19">
        <f>_xlfn.XLOOKUP(B31,'Reloop Raw Data'!$A$3:$A$75,'Reloop Raw Data'!$E$3:$E$75)</f>
        <v>14711.932499484919</v>
      </c>
      <c r="F31" s="19">
        <f>_xlfn.XLOOKUP(B31,'Reloop Raw Data'!$A$3:$A$75,'Reloop Raw Data'!$D$3:$D$75)</f>
        <v>283578.21370248561</v>
      </c>
    </row>
    <row r="32" spans="1:6" x14ac:dyDescent="0.35">
      <c r="A32" s="18" t="s">
        <v>79</v>
      </c>
      <c r="B32" s="18" t="s">
        <v>79</v>
      </c>
      <c r="C32" s="18"/>
      <c r="D32" s="19">
        <f>_xlfn.XLOOKUP(B32,'Reloop Raw Data'!$A$3:$A$75,'Reloop Raw Data'!$C$3:$C$75)</f>
        <v>293397.63955039106</v>
      </c>
      <c r="E32" s="19">
        <f>_xlfn.XLOOKUP(B32,'Reloop Raw Data'!$A$3:$A$75,'Reloop Raw Data'!$E$3:$E$75)</f>
        <v>24748.300552484478</v>
      </c>
      <c r="F32" s="19">
        <f>_xlfn.XLOOKUP(B32,'Reloop Raw Data'!$A$3:$A$75,'Reloop Raw Data'!$D$3:$D$75)</f>
        <v>102782.44614623868</v>
      </c>
    </row>
    <row r="33" spans="1:6" x14ac:dyDescent="0.35">
      <c r="A33" s="18" t="s">
        <v>80</v>
      </c>
      <c r="B33" s="18" t="s">
        <v>80</v>
      </c>
      <c r="C33" s="18"/>
      <c r="D33" s="19">
        <f>_xlfn.XLOOKUP(B33,'Reloop Raw Data'!$A$3:$A$75,'Reloop Raw Data'!$C$3:$C$75)</f>
        <v>108910.89431442256</v>
      </c>
      <c r="E33" s="19">
        <f>_xlfn.XLOOKUP(B33,'Reloop Raw Data'!$A$3:$A$75,'Reloop Raw Data'!$E$3:$E$75)</f>
        <v>43985.016040649571</v>
      </c>
      <c r="F33" s="19">
        <f>_xlfn.XLOOKUP(B33,'Reloop Raw Data'!$A$3:$A$75,'Reloop Raw Data'!$D$3:$D$75)</f>
        <v>190034.83459055153</v>
      </c>
    </row>
    <row r="34" spans="1:6" x14ac:dyDescent="0.35">
      <c r="A34" s="18" t="s">
        <v>272</v>
      </c>
      <c r="B34" s="18" t="s">
        <v>272</v>
      </c>
      <c r="C34" s="18" t="s">
        <v>271</v>
      </c>
      <c r="D34" s="19">
        <f>_xlfn.XLOOKUP(B34,'Reloop Raw Data'!$A$3:$A$75,'Reloop Raw Data'!$C$3:$C$75)</f>
        <v>182901.78112823609</v>
      </c>
      <c r="E34" s="19">
        <f>_xlfn.XLOOKUP(B34,'Reloop Raw Data'!$A$3:$A$75,'Reloop Raw Data'!$E$3:$E$75)</f>
        <v>13537.758719124575</v>
      </c>
      <c r="F34" s="19">
        <f>_xlfn.XLOOKUP(B34,'Reloop Raw Data'!$A$3:$A$75,'Reloop Raw Data'!$D$3:$D$75)</f>
        <v>21476.569861300661</v>
      </c>
    </row>
    <row r="35" spans="1:6" x14ac:dyDescent="0.35">
      <c r="A35" s="18" t="s">
        <v>81</v>
      </c>
      <c r="B35" s="18" t="s">
        <v>81</v>
      </c>
      <c r="C35" s="18"/>
      <c r="D35" s="19">
        <f>_xlfn.XLOOKUP(B35,'Reloop Raw Data'!$A$3:$A$75,'Reloop Raw Data'!$C$3:$C$75)</f>
        <v>178813.34073636596</v>
      </c>
      <c r="E35" s="19">
        <f>_xlfn.XLOOKUP(B35,'Reloop Raw Data'!$A$3:$A$75,'Reloop Raw Data'!$E$3:$E$75)</f>
        <v>10498.218464671047</v>
      </c>
      <c r="F35" s="19">
        <f>_xlfn.XLOOKUP(B35,'Reloop Raw Data'!$A$3:$A$75,'Reloop Raw Data'!$D$3:$D$75)</f>
        <v>27917.627428084928</v>
      </c>
    </row>
    <row r="36" spans="1:6" x14ac:dyDescent="0.35">
      <c r="A36" s="18" t="s">
        <v>47</v>
      </c>
      <c r="B36" s="18" t="s">
        <v>47</v>
      </c>
      <c r="C36" s="18" t="s">
        <v>271</v>
      </c>
      <c r="D36" s="19">
        <f>_xlfn.XLOOKUP(B36,'Reloop Raw Data'!$A$3:$A$75,'Reloop Raw Data'!$C$3:$C$75)</f>
        <v>2678377.9585382002</v>
      </c>
      <c r="E36" s="19">
        <f>_xlfn.XLOOKUP(B36,'Reloop Raw Data'!$A$3:$A$75,'Reloop Raw Data'!$E$3:$E$75)</f>
        <v>28352.259015176453</v>
      </c>
      <c r="F36" s="19">
        <f>_xlfn.XLOOKUP(B36,'Reloop Raw Data'!$A$3:$A$75,'Reloop Raw Data'!$D$3:$D$75)</f>
        <v>376720.0773282742</v>
      </c>
    </row>
    <row r="37" spans="1:6" x14ac:dyDescent="0.35">
      <c r="A37" s="18" t="s">
        <v>21</v>
      </c>
      <c r="B37" s="18" t="s">
        <v>21</v>
      </c>
      <c r="C37" s="18"/>
      <c r="D37" s="19">
        <f>_xlfn.XLOOKUP(B37,'Reloop Raw Data'!$A$3:$A$75,'Reloop Raw Data'!$C$3:$C$75)</f>
        <v>1666910.64787461</v>
      </c>
      <c r="E37" s="19">
        <f>_xlfn.XLOOKUP(B37,'Reloop Raw Data'!$A$3:$A$75,'Reloop Raw Data'!$E$3:$E$75)</f>
        <v>320253.08113583835</v>
      </c>
      <c r="F37" s="19">
        <f>_xlfn.XLOOKUP(B37,'Reloop Raw Data'!$A$3:$A$75,'Reloop Raw Data'!$D$3:$D$75)</f>
        <v>575610.29997037165</v>
      </c>
    </row>
    <row r="38" spans="1:6" x14ac:dyDescent="0.35">
      <c r="A38" s="18" t="s">
        <v>82</v>
      </c>
      <c r="B38" s="18" t="s">
        <v>82</v>
      </c>
      <c r="C38" s="18"/>
      <c r="D38" s="19">
        <f>_xlfn.XLOOKUP(B38,'Reloop Raw Data'!$A$3:$A$75,'Reloop Raw Data'!$C$3:$C$75)</f>
        <v>188687.98616754325</v>
      </c>
      <c r="E38" s="19">
        <f>_xlfn.XLOOKUP(B38,'Reloop Raw Data'!$A$3:$A$75,'Reloop Raw Data'!$E$3:$E$75)</f>
        <v>12467.844038213294</v>
      </c>
      <c r="F38" s="19">
        <f>_xlfn.XLOOKUP(B38,'Reloop Raw Data'!$A$3:$A$75,'Reloop Raw Data'!$D$3:$D$75)</f>
        <v>76467.411249421348</v>
      </c>
    </row>
    <row r="39" spans="1:6" x14ac:dyDescent="0.35">
      <c r="A39" s="18" t="s">
        <v>128</v>
      </c>
      <c r="B39" s="18" t="s">
        <v>128</v>
      </c>
      <c r="C39" s="18"/>
      <c r="D39" s="19">
        <f>_xlfn.XLOOKUP(B39,'Reloop Raw Data'!$A$3:$A$75,'Reloop Raw Data'!$C$3:$C$75)</f>
        <v>53947.515021760148</v>
      </c>
      <c r="E39" s="19">
        <f>_xlfn.XLOOKUP(B39,'Reloop Raw Data'!$A$3:$A$75,'Reloop Raw Data'!$E$3:$E$75)</f>
        <v>6267.7336502621574</v>
      </c>
      <c r="F39" s="19">
        <f>_xlfn.XLOOKUP(B39,'Reloop Raw Data'!$A$3:$A$75,'Reloop Raw Data'!$D$3:$D$75)</f>
        <v>22039.139871226751</v>
      </c>
    </row>
    <row r="40" spans="1:6" x14ac:dyDescent="0.35">
      <c r="A40" s="18" t="s">
        <v>48</v>
      </c>
      <c r="B40" s="18" t="s">
        <v>48</v>
      </c>
      <c r="C40" s="18" t="s">
        <v>271</v>
      </c>
      <c r="D40" s="19">
        <f>_xlfn.XLOOKUP(B40,'Reloop Raw Data'!$A$3:$A$75,'Reloop Raw Data'!$C$3:$C$75)</f>
        <v>34017.181486499423</v>
      </c>
      <c r="E40" s="19">
        <f>_xlfn.XLOOKUP(B40,'Reloop Raw Data'!$A$3:$A$75,'Reloop Raw Data'!$E$3:$E$75)</f>
        <v>2430.0074202398341</v>
      </c>
      <c r="F40" s="19">
        <f>_xlfn.XLOOKUP(B40,'Reloop Raw Data'!$A$3:$A$75,'Reloop Raw Data'!$D$3:$D$75)</f>
        <v>6901.7290775988458</v>
      </c>
    </row>
    <row r="41" spans="1:6" x14ac:dyDescent="0.35">
      <c r="A41" s="18" t="s">
        <v>49</v>
      </c>
      <c r="B41" s="18" t="s">
        <v>49</v>
      </c>
      <c r="C41" s="18" t="s">
        <v>271</v>
      </c>
      <c r="D41" s="19">
        <f>_xlfn.XLOOKUP(B41,'Reloop Raw Data'!$A$3:$A$75,'Reloop Raw Data'!$C$3:$C$75)</f>
        <v>40691.69542068521</v>
      </c>
      <c r="E41" s="19">
        <f>_xlfn.XLOOKUP(B41,'Reloop Raw Data'!$A$3:$A$75,'Reloop Raw Data'!$E$3:$E$75)</f>
        <v>3254.9773763820044</v>
      </c>
      <c r="F41" s="19">
        <f>_xlfn.XLOOKUP(B41,'Reloop Raw Data'!$A$3:$A$75,'Reloop Raw Data'!$D$3:$D$75)</f>
        <v>11486.206377767081</v>
      </c>
    </row>
    <row r="42" spans="1:6" x14ac:dyDescent="0.35">
      <c r="A42" s="18" t="s">
        <v>50</v>
      </c>
      <c r="B42" s="18" t="s">
        <v>50</v>
      </c>
      <c r="C42" s="18" t="s">
        <v>271</v>
      </c>
      <c r="D42" s="19">
        <f>_xlfn.XLOOKUP(B42,'Reloop Raw Data'!$A$3:$A$75,'Reloop Raw Data'!$C$3:$C$75)</f>
        <v>26199.081805702746</v>
      </c>
      <c r="E42" s="19">
        <f>_xlfn.XLOOKUP(B42,'Reloop Raw Data'!$A$3:$A$75,'Reloop Raw Data'!$E$3:$E$75)</f>
        <v>1212.1645115104452</v>
      </c>
      <c r="F42" s="19">
        <f>_xlfn.XLOOKUP(B42,'Reloop Raw Data'!$A$3:$A$75,'Reloop Raw Data'!$D$3:$D$75)</f>
        <v>3512.9359348604585</v>
      </c>
    </row>
    <row r="43" spans="1:6" x14ac:dyDescent="0.35">
      <c r="A43" s="18" t="s">
        <v>83</v>
      </c>
      <c r="B43" s="18" t="s">
        <v>83</v>
      </c>
      <c r="C43" s="18"/>
      <c r="D43" s="19">
        <f>_xlfn.XLOOKUP(B43,'Reloop Raw Data'!$A$3:$A$75,'Reloop Raw Data'!$C$3:$C$75)</f>
        <v>48383.38984215253</v>
      </c>
      <c r="E43" s="19">
        <f>_xlfn.XLOOKUP(B43,'Reloop Raw Data'!$A$3:$A$75,'Reloop Raw Data'!$E$3:$E$75)</f>
        <v>18480.05832417597</v>
      </c>
      <c r="F43" s="19">
        <f>_xlfn.XLOOKUP(B43,'Reloop Raw Data'!$A$3:$A$75,'Reloop Raw Data'!$D$3:$D$75)</f>
        <v>76901.960339874247</v>
      </c>
    </row>
    <row r="44" spans="1:6" x14ac:dyDescent="0.35">
      <c r="A44" s="18" t="s">
        <v>51</v>
      </c>
      <c r="B44" s="18" t="s">
        <v>51</v>
      </c>
      <c r="C44" s="18" t="s">
        <v>271</v>
      </c>
      <c r="D44" s="19">
        <f>_xlfn.XLOOKUP(B44,'Reloop Raw Data'!$A$3:$A$75,'Reloop Raw Data'!$C$3:$C$75)</f>
        <v>16686.72684541472</v>
      </c>
      <c r="E44" s="19">
        <f>_xlfn.XLOOKUP(B44,'Reloop Raw Data'!$A$3:$A$75,'Reloop Raw Data'!$E$3:$E$75)</f>
        <v>718.26269280606004</v>
      </c>
      <c r="F44" s="19">
        <f>_xlfn.XLOOKUP(B44,'Reloop Raw Data'!$A$3:$A$75,'Reloop Raw Data'!$D$3:$D$75)</f>
        <v>5522.9486256165137</v>
      </c>
    </row>
    <row r="45" spans="1:6" x14ac:dyDescent="0.35">
      <c r="A45" s="18" t="s">
        <v>63</v>
      </c>
      <c r="B45" s="18" t="s">
        <v>63</v>
      </c>
      <c r="C45" s="18"/>
      <c r="D45" s="19">
        <f>_xlfn.XLOOKUP(B45,'Reloop Raw Data'!$A$3:$A$75,'Reloop Raw Data'!$C$3:$C$75)</f>
        <v>1726235.5716271685</v>
      </c>
      <c r="E45" s="19">
        <f>_xlfn.XLOOKUP(B45,'Reloop Raw Data'!$A$3:$A$75,'Reloop Raw Data'!$E$3:$E$75)</f>
        <v>210282.86421159765</v>
      </c>
      <c r="F45" s="19">
        <f>_xlfn.XLOOKUP(B45,'Reloop Raw Data'!$A$3:$A$75,'Reloop Raw Data'!$D$3:$D$75)</f>
        <v>670089.75704459893</v>
      </c>
    </row>
    <row r="46" spans="1:6" x14ac:dyDescent="0.35">
      <c r="A46" s="18" t="s">
        <v>115</v>
      </c>
      <c r="B46" s="18" t="s">
        <v>115</v>
      </c>
      <c r="C46" s="18"/>
      <c r="D46" s="19">
        <f>_xlfn.XLOOKUP(B46,'Reloop Raw Data'!$A$3:$A$75,'Reloop Raw Data'!$C$3:$C$75)</f>
        <v>121878.46941050231</v>
      </c>
      <c r="E46" s="19">
        <f>_xlfn.XLOOKUP(B46,'Reloop Raw Data'!$A$3:$A$75,'Reloop Raw Data'!$E$3:$E$75)</f>
        <v>4350.4044692097013</v>
      </c>
      <c r="F46" s="19">
        <f>_xlfn.XLOOKUP(B46,'Reloop Raw Data'!$A$3:$A$75,'Reloop Raw Data'!$D$3:$D$75)</f>
        <v>63011.283973198573</v>
      </c>
    </row>
    <row r="47" spans="1:6" x14ac:dyDescent="0.35">
      <c r="A47" s="18" t="s">
        <v>52</v>
      </c>
      <c r="B47" s="18" t="s">
        <v>52</v>
      </c>
      <c r="C47" s="18" t="s">
        <v>271</v>
      </c>
      <c r="D47" s="19">
        <f>_xlfn.XLOOKUP(B47,'Reloop Raw Data'!$A$3:$A$75,'Reloop Raw Data'!$C$3:$C$75)</f>
        <v>320076.31077196921</v>
      </c>
      <c r="E47" s="19">
        <f>_xlfn.XLOOKUP(B47,'Reloop Raw Data'!$A$3:$A$75,'Reloop Raw Data'!$E$3:$E$75)</f>
        <v>33030.43057501148</v>
      </c>
      <c r="F47" s="19">
        <f>_xlfn.XLOOKUP(B47,'Reloop Raw Data'!$A$3:$A$75,'Reloop Raw Data'!$D$3:$D$75)</f>
        <v>41852.380152009704</v>
      </c>
    </row>
    <row r="48" spans="1:6" x14ac:dyDescent="0.35">
      <c r="A48" s="18" t="s">
        <v>84</v>
      </c>
      <c r="B48" s="18" t="s">
        <v>84</v>
      </c>
      <c r="C48" s="18"/>
      <c r="D48" s="19">
        <f>_xlfn.XLOOKUP(B48,'Reloop Raw Data'!$A$3:$A$75,'Reloop Raw Data'!$C$3:$C$75)</f>
        <v>166388.62176715475</v>
      </c>
      <c r="E48" s="19">
        <f>_xlfn.XLOOKUP(B48,'Reloop Raw Data'!$A$3:$A$75,'Reloop Raw Data'!$E$3:$E$75)</f>
        <v>30158.710814357128</v>
      </c>
      <c r="F48" s="19">
        <f>_xlfn.XLOOKUP(B48,'Reloop Raw Data'!$A$3:$A$75,'Reloop Raw Data'!$D$3:$D$75)</f>
        <v>194038.00017428337</v>
      </c>
    </row>
    <row r="49" spans="1:6" x14ac:dyDescent="0.35">
      <c r="A49" s="18" t="s">
        <v>60</v>
      </c>
      <c r="B49" s="18" t="s">
        <v>60</v>
      </c>
      <c r="C49" s="18" t="s">
        <v>15</v>
      </c>
      <c r="D49" s="19">
        <f>_xlfn.XLOOKUP(B49,'Reloop Raw Data'!$A$3:$A$75,'Reloop Raw Data'!$C$3:$C$75)</f>
        <v>89830.965769063201</v>
      </c>
      <c r="E49" s="19">
        <f>_xlfn.XLOOKUP(B49,'Reloop Raw Data'!$A$3:$A$75,'Reloop Raw Data'!$E$3:$E$75)</f>
        <v>13720.313437546032</v>
      </c>
      <c r="F49" s="19">
        <f>_xlfn.XLOOKUP(B49,'Reloop Raw Data'!$A$3:$A$75,'Reloop Raw Data'!$D$3:$D$75)</f>
        <v>13461.900501498518</v>
      </c>
    </row>
    <row r="50" spans="1:6" x14ac:dyDescent="0.35">
      <c r="A50" s="18" t="s">
        <v>33</v>
      </c>
      <c r="B50" s="18" t="s">
        <v>33</v>
      </c>
      <c r="C50" s="18"/>
      <c r="D50" s="19">
        <f>_xlfn.XLOOKUP(B50,'Reloop Raw Data'!$A$3:$A$75,'Reloop Raw Data'!$C$3:$C$75)</f>
        <v>35167.438136895653</v>
      </c>
      <c r="E50" s="19">
        <f>_xlfn.XLOOKUP(B50,'Reloop Raw Data'!$A$3:$A$75,'Reloop Raw Data'!$E$3:$E$75)</f>
        <v>3611.9686607171307</v>
      </c>
      <c r="F50" s="19">
        <f>_xlfn.XLOOKUP(B50,'Reloop Raw Data'!$A$3:$A$75,'Reloop Raw Data'!$D$3:$D$75)</f>
        <v>124582.06990504505</v>
      </c>
    </row>
    <row r="51" spans="1:6" x14ac:dyDescent="0.35">
      <c r="A51" s="18" t="s">
        <v>85</v>
      </c>
      <c r="B51" s="18" t="s">
        <v>85</v>
      </c>
      <c r="C51" s="18"/>
      <c r="D51" s="19">
        <f>_xlfn.XLOOKUP(B51,'Reloop Raw Data'!$A$3:$A$75,'Reloop Raw Data'!$C$3:$C$75)</f>
        <v>496649.18097987212</v>
      </c>
      <c r="E51" s="19">
        <f>_xlfn.XLOOKUP(B51,'Reloop Raw Data'!$A$3:$A$75,'Reloop Raw Data'!$E$3:$E$75)</f>
        <v>4395.1327694503925</v>
      </c>
      <c r="F51" s="19">
        <f>_xlfn.XLOOKUP(B51,'Reloop Raw Data'!$A$3:$A$75,'Reloop Raw Data'!$D$3:$D$75)</f>
        <v>83726.560303307808</v>
      </c>
    </row>
    <row r="52" spans="1:6" x14ac:dyDescent="0.35">
      <c r="A52" s="18" t="s">
        <v>86</v>
      </c>
      <c r="B52" s="18" t="s">
        <v>86</v>
      </c>
      <c r="C52" s="18"/>
      <c r="D52" s="19">
        <f>_xlfn.XLOOKUP(B52,'Reloop Raw Data'!$A$3:$A$75,'Reloop Raw Data'!$C$3:$C$75)</f>
        <v>498293.06132242864</v>
      </c>
      <c r="E52" s="19">
        <f>_xlfn.XLOOKUP(B52,'Reloop Raw Data'!$A$3:$A$75,'Reloop Raw Data'!$E$3:$E$75)</f>
        <v>11657.722882483562</v>
      </c>
      <c r="F52" s="19">
        <f>_xlfn.XLOOKUP(B52,'Reloop Raw Data'!$A$3:$A$75,'Reloop Raw Data'!$D$3:$D$75)</f>
        <v>157840.13375634627</v>
      </c>
    </row>
    <row r="53" spans="1:6" x14ac:dyDescent="0.35">
      <c r="A53" s="18" t="s">
        <v>53</v>
      </c>
      <c r="B53" s="18" t="s">
        <v>53</v>
      </c>
      <c r="C53" s="18" t="s">
        <v>271</v>
      </c>
      <c r="D53" s="19">
        <f>_xlfn.XLOOKUP(B53,'Reloop Raw Data'!$A$3:$A$75,'Reloop Raw Data'!$C$3:$C$75)</f>
        <v>873256.42499902891</v>
      </c>
      <c r="E53" s="19">
        <f>_xlfn.XLOOKUP(B53,'Reloop Raw Data'!$A$3:$A$75,'Reloop Raw Data'!$E$3:$E$75)</f>
        <v>68759.11452525467</v>
      </c>
      <c r="F53" s="19">
        <f>_xlfn.XLOOKUP(B53,'Reloop Raw Data'!$A$3:$A$75,'Reloop Raw Data'!$D$3:$D$75)</f>
        <v>203920.29231487474</v>
      </c>
    </row>
    <row r="54" spans="1:6" x14ac:dyDescent="0.35">
      <c r="A54" s="18" t="s">
        <v>54</v>
      </c>
      <c r="B54" s="18" t="s">
        <v>54</v>
      </c>
      <c r="C54" s="18" t="s">
        <v>271</v>
      </c>
      <c r="D54" s="19">
        <f>_xlfn.XLOOKUP(B54,'Reloop Raw Data'!$A$3:$A$75,'Reloop Raw Data'!$C$3:$C$75)</f>
        <v>699743.1528718702</v>
      </c>
      <c r="E54" s="19">
        <f>_xlfn.XLOOKUP(B54,'Reloop Raw Data'!$A$3:$A$75,'Reloop Raw Data'!$E$3:$E$75)</f>
        <v>6832.5438353830077</v>
      </c>
      <c r="F54" s="19">
        <f>_xlfn.XLOOKUP(B54,'Reloop Raw Data'!$A$3:$A$75,'Reloop Raw Data'!$D$3:$D$75)</f>
        <v>47038.009123444717</v>
      </c>
    </row>
    <row r="55" spans="1:6" x14ac:dyDescent="0.35">
      <c r="A55" s="18" t="s">
        <v>55</v>
      </c>
      <c r="B55" s="18" t="s">
        <v>55</v>
      </c>
      <c r="C55" s="18" t="s">
        <v>271</v>
      </c>
      <c r="D55" s="19">
        <f>_xlfn.XLOOKUP(B55,'Reloop Raw Data'!$A$3:$A$75,'Reloop Raw Data'!$C$3:$C$75)</f>
        <v>651390.51228232111</v>
      </c>
      <c r="E55" s="19">
        <f>_xlfn.XLOOKUP(B55,'Reloop Raw Data'!$A$3:$A$75,'Reloop Raw Data'!$E$3:$E$75)</f>
        <v>19199.424177571971</v>
      </c>
      <c r="F55" s="19">
        <f>_xlfn.XLOOKUP(B55,'Reloop Raw Data'!$A$3:$A$75,'Reloop Raw Data'!$D$3:$D$75)</f>
        <v>101859.12423352791</v>
      </c>
    </row>
    <row r="56" spans="1:6" x14ac:dyDescent="0.35">
      <c r="A56" s="18" t="s">
        <v>87</v>
      </c>
      <c r="B56" s="18" t="s">
        <v>87</v>
      </c>
      <c r="C56" s="18"/>
      <c r="D56" s="19">
        <f>_xlfn.XLOOKUP(B56,'Reloop Raw Data'!$A$3:$A$75,'Reloop Raw Data'!$C$3:$C$75)</f>
        <v>3486629.2907703272</v>
      </c>
      <c r="E56" s="19">
        <f>_xlfn.XLOOKUP(B56,'Reloop Raw Data'!$A$3:$A$75,'Reloop Raw Data'!$E$3:$E$75)</f>
        <v>149403.03330908026</v>
      </c>
      <c r="F56" s="19">
        <f>_xlfn.XLOOKUP(B56,'Reloop Raw Data'!$A$3:$A$75,'Reloop Raw Data'!$D$3:$D$75)</f>
        <v>368854.06939423381</v>
      </c>
    </row>
    <row r="57" spans="1:6" x14ac:dyDescent="0.35">
      <c r="A57" s="18" t="s">
        <v>88</v>
      </c>
      <c r="B57" s="18" t="s">
        <v>88</v>
      </c>
      <c r="C57" s="18"/>
      <c r="D57" s="19">
        <f>_xlfn.XLOOKUP(B57,'Reloop Raw Data'!$A$3:$A$75,'Reloop Raw Data'!$C$3:$C$75)</f>
        <v>367102.5850018058</v>
      </c>
      <c r="E57" s="19">
        <f>_xlfn.XLOOKUP(B57,'Reloop Raw Data'!$A$3:$A$75,'Reloop Raw Data'!$E$3:$E$75)</f>
        <v>65535.908450356867</v>
      </c>
      <c r="F57" s="19">
        <f>_xlfn.XLOOKUP(B57,'Reloop Raw Data'!$A$3:$A$75,'Reloop Raw Data'!$D$3:$D$75)</f>
        <v>171165.71975249145</v>
      </c>
    </row>
    <row r="58" spans="1:6" x14ac:dyDescent="0.35">
      <c r="A58" s="18" t="s">
        <v>56</v>
      </c>
      <c r="B58" s="18" t="s">
        <v>56</v>
      </c>
      <c r="C58" s="18" t="s">
        <v>271</v>
      </c>
      <c r="D58" s="19">
        <f>_xlfn.XLOOKUP(B58,'Reloop Raw Data'!$A$3:$A$75,'Reloop Raw Data'!$C$3:$C$75)</f>
        <v>102118.16680245638</v>
      </c>
      <c r="E58" s="19">
        <f>_xlfn.XLOOKUP(B58,'Reloop Raw Data'!$A$3:$A$75,'Reloop Raw Data'!$E$3:$E$75)</f>
        <v>8088.6248314197828</v>
      </c>
      <c r="F58" s="19">
        <f>_xlfn.XLOOKUP(B58,'Reloop Raw Data'!$A$3:$A$75,'Reloop Raw Data'!$D$3:$D$75)</f>
        <v>20885.975655067166</v>
      </c>
    </row>
    <row r="59" spans="1:6" x14ac:dyDescent="0.35">
      <c r="A59" s="18" t="s">
        <v>57</v>
      </c>
      <c r="B59" s="18" t="s">
        <v>57</v>
      </c>
      <c r="C59" s="18" t="s">
        <v>271</v>
      </c>
      <c r="D59" s="19">
        <f>_xlfn.XLOOKUP(B59,'Reloop Raw Data'!$A$3:$A$75,'Reloop Raw Data'!$C$3:$C$75)</f>
        <v>52615.597088270588</v>
      </c>
      <c r="E59" s="19">
        <f>_xlfn.XLOOKUP(B59,'Reloop Raw Data'!$A$3:$A$75,'Reloop Raw Data'!$E$3:$E$75)</f>
        <v>3676.6085154623556</v>
      </c>
      <c r="F59" s="19">
        <f>_xlfn.XLOOKUP(B59,'Reloop Raw Data'!$A$3:$A$75,'Reloop Raw Data'!$D$3:$D$75)</f>
        <v>7730.1095797683929</v>
      </c>
    </row>
    <row r="60" spans="1:6" x14ac:dyDescent="0.35">
      <c r="A60" s="18" t="s">
        <v>22</v>
      </c>
      <c r="B60" s="18" t="s">
        <v>22</v>
      </c>
      <c r="C60" s="18"/>
      <c r="D60" s="19">
        <f>_xlfn.XLOOKUP(B60,'Reloop Raw Data'!$A$3:$A$75,'Reloop Raw Data'!$C$3:$C$75)</f>
        <v>1256628.12371404</v>
      </c>
      <c r="E60" s="19">
        <f>_xlfn.XLOOKUP(B60,'Reloop Raw Data'!$A$3:$A$75,'Reloop Raw Data'!$E$3:$E$75)</f>
        <v>80255.906395821556</v>
      </c>
      <c r="F60" s="19">
        <f>_xlfn.XLOOKUP(B60,'Reloop Raw Data'!$A$3:$A$75,'Reloop Raw Data'!$D$3:$D$75)</f>
        <v>141132.53325591204</v>
      </c>
    </row>
    <row r="61" spans="1:6" x14ac:dyDescent="0.35">
      <c r="A61" s="18" t="s">
        <v>89</v>
      </c>
      <c r="B61" s="18" t="s">
        <v>89</v>
      </c>
      <c r="C61" s="18"/>
      <c r="D61" s="19">
        <f>_xlfn.XLOOKUP(B61,'Reloop Raw Data'!$A$3:$A$75,'Reloop Raw Data'!$C$3:$C$75)</f>
        <v>1308255.6368722455</v>
      </c>
      <c r="E61" s="19">
        <f>_xlfn.XLOOKUP(B61,'Reloop Raw Data'!$A$3:$A$75,'Reloop Raw Data'!$E$3:$E$75)</f>
        <v>68351.452491074</v>
      </c>
      <c r="F61" s="19">
        <f>_xlfn.XLOOKUP(B61,'Reloop Raw Data'!$A$3:$A$75,'Reloop Raw Data'!$D$3:$D$75)</f>
        <v>151871.13164823875</v>
      </c>
    </row>
    <row r="62" spans="1:6" x14ac:dyDescent="0.35">
      <c r="A62" s="18" t="s">
        <v>58</v>
      </c>
      <c r="B62" s="18" t="s">
        <v>58</v>
      </c>
      <c r="C62" s="18" t="s">
        <v>271</v>
      </c>
      <c r="D62" s="19">
        <f>_xlfn.XLOOKUP(B62,'Reloop Raw Data'!$A$3:$A$75,'Reloop Raw Data'!$C$3:$C$75)</f>
        <v>1730398.0119417906</v>
      </c>
      <c r="E62" s="19">
        <f>_xlfn.XLOOKUP(B62,'Reloop Raw Data'!$A$3:$A$75,'Reloop Raw Data'!$E$3:$E$75)</f>
        <v>99641.118769104389</v>
      </c>
      <c r="F62" s="19">
        <f>_xlfn.XLOOKUP(B62,'Reloop Raw Data'!$A$3:$A$75,'Reloop Raw Data'!$D$3:$D$75)</f>
        <v>225084.66112922391</v>
      </c>
    </row>
    <row r="63" spans="1:6" x14ac:dyDescent="0.35">
      <c r="A63" s="18" t="s">
        <v>59</v>
      </c>
      <c r="B63" s="18" t="s">
        <v>59</v>
      </c>
      <c r="C63" s="18" t="s">
        <v>271</v>
      </c>
      <c r="D63" s="19">
        <f>_xlfn.XLOOKUP(B63,'Reloop Raw Data'!$A$3:$A$75,'Reloop Raw Data'!$C$3:$C$75)</f>
        <v>211464.00081952882</v>
      </c>
      <c r="E63" s="19">
        <f>_xlfn.XLOOKUP(B63,'Reloop Raw Data'!$A$3:$A$75,'Reloop Raw Data'!$E$3:$E$75)</f>
        <v>24988.655471893777</v>
      </c>
      <c r="F63" s="19">
        <f>_xlfn.XLOOKUP(B63,'Reloop Raw Data'!$A$3:$A$75,'Reloop Raw Data'!$D$3:$D$75)</f>
        <v>21778.159921146733</v>
      </c>
    </row>
    <row r="64" spans="1:6" x14ac:dyDescent="0.35">
      <c r="A64" s="18" t="s">
        <v>61</v>
      </c>
      <c r="B64" s="18" t="s">
        <v>61</v>
      </c>
      <c r="C64" s="18" t="s">
        <v>15</v>
      </c>
      <c r="D64" s="19">
        <f>_xlfn.XLOOKUP(B64,'Reloop Raw Data'!$A$3:$A$75,'Reloop Raw Data'!$C$3:$C$75)</f>
        <v>294181.65660469548</v>
      </c>
      <c r="E64" s="19">
        <f>_xlfn.XLOOKUP(B64,'Reloop Raw Data'!$A$3:$A$75,'Reloop Raw Data'!$E$3:$E$75)</f>
        <v>12751.02162081713</v>
      </c>
      <c r="F64" s="19">
        <f>_xlfn.XLOOKUP(B64,'Reloop Raw Data'!$A$3:$A$75,'Reloop Raw Data'!$D$3:$D$75)</f>
        <v>42245.000320152722</v>
      </c>
    </row>
    <row r="65" spans="1:6" x14ac:dyDescent="0.35">
      <c r="A65" s="18" t="s">
        <v>90</v>
      </c>
      <c r="B65" s="18" t="s">
        <v>273</v>
      </c>
      <c r="C65" s="18"/>
      <c r="D65" s="19">
        <f>_xlfn.XLOOKUP(B65,'Reloop Raw Data'!$A$3:$A$75,'Reloop Raw Data'!$C$3:$C$75)</f>
        <v>230970.37958146687</v>
      </c>
      <c r="E65" s="19">
        <f>_xlfn.XLOOKUP(B65,'Reloop Raw Data'!$A$3:$A$75,'Reloop Raw Data'!$E$3:$E$75)</f>
        <v>23171.054907644058</v>
      </c>
      <c r="F65" s="19">
        <f>_xlfn.XLOOKUP(B65,'Reloop Raw Data'!$A$3:$A$75,'Reloop Raw Data'!$D$3:$D$75)</f>
        <v>84213.083924389372</v>
      </c>
    </row>
    <row r="66" spans="1:6" x14ac:dyDescent="0.35">
      <c r="A66" s="18" t="s">
        <v>91</v>
      </c>
      <c r="B66" s="18" t="s">
        <v>91</v>
      </c>
      <c r="C66" s="18"/>
      <c r="D66" s="19">
        <f>_xlfn.XLOOKUP(B66,'Reloop Raw Data'!$A$3:$A$75,'Reloop Raw Data'!$C$3:$C$75)</f>
        <v>1320785.4833938885</v>
      </c>
      <c r="E66" s="19">
        <f>_xlfn.XLOOKUP(B66,'Reloop Raw Data'!$A$3:$A$75,'Reloop Raw Data'!$E$3:$E$75)</f>
        <v>31386.77172444719</v>
      </c>
      <c r="F66" s="19">
        <f>_xlfn.XLOOKUP(B66,'Reloop Raw Data'!$A$3:$A$75,'Reloop Raw Data'!$D$3:$D$75)</f>
        <v>298960.00840974995</v>
      </c>
    </row>
    <row r="67" spans="1:6" x14ac:dyDescent="0.35">
      <c r="A67" s="18" t="s">
        <v>112</v>
      </c>
      <c r="B67" s="18" t="s">
        <v>112</v>
      </c>
      <c r="C67" s="18"/>
      <c r="D67" s="19">
        <f>_xlfn.XLOOKUP(B67,'Reloop Raw Data'!$A$3:$A$75,'Reloop Raw Data'!$C$3:$C$75)</f>
        <v>23290.484590499113</v>
      </c>
      <c r="E67" s="19">
        <f>_xlfn.XLOOKUP(B67,'Reloop Raw Data'!$A$3:$A$75,'Reloop Raw Data'!$E$3:$E$75)</f>
        <v>7083.3462819604556</v>
      </c>
      <c r="F67" s="19">
        <f>_xlfn.XLOOKUP(B67,'Reloop Raw Data'!$A$3:$A$75,'Reloop Raw Data'!$D$3:$D$75)</f>
        <v>60878.335408140032</v>
      </c>
    </row>
    <row r="68" spans="1:6" x14ac:dyDescent="0.35">
      <c r="A68" s="18" t="s">
        <v>102</v>
      </c>
      <c r="B68" s="18" t="s">
        <v>92</v>
      </c>
      <c r="C68" s="18"/>
      <c r="D68" s="19">
        <f>_xlfn.XLOOKUP(B68,'Reloop Raw Data'!$A$3:$A$75,'Reloop Raw Data'!$C$3:$C$75)</f>
        <v>1461026.1777506219</v>
      </c>
      <c r="E68" s="19">
        <f>_xlfn.XLOOKUP(B68,'Reloop Raw Data'!$A$3:$A$75,'Reloop Raw Data'!$E$3:$E$75)</f>
        <v>44377.305723935686</v>
      </c>
      <c r="F68" s="19">
        <f>_xlfn.XLOOKUP(B68,'Reloop Raw Data'!$A$3:$A$75,'Reloop Raw Data'!$D$3:$D$75)</f>
        <v>213211.69369413235</v>
      </c>
    </row>
    <row r="69" spans="1:6" x14ac:dyDescent="0.35">
      <c r="A69" s="18" t="s">
        <v>109</v>
      </c>
      <c r="B69" s="18" t="s">
        <v>109</v>
      </c>
      <c r="C69" s="18"/>
      <c r="D69" s="19">
        <f>_xlfn.XLOOKUP(B69,'Reloop Raw Data'!$A$3:$A$75,'Reloop Raw Data'!$C$3:$C$75)</f>
        <v>334300.41498605174</v>
      </c>
      <c r="E69" s="19">
        <f>_xlfn.XLOOKUP(B69,'Reloop Raw Data'!$A$3:$A$75,'Reloop Raw Data'!$E$3:$E$75)</f>
        <v>6756.0249361867036</v>
      </c>
      <c r="F69" s="19">
        <f>_xlfn.XLOOKUP(B69,'Reloop Raw Data'!$A$3:$A$75,'Reloop Raw Data'!$D$3:$D$75)</f>
        <v>82980.131477930438</v>
      </c>
    </row>
    <row r="70" spans="1:6" x14ac:dyDescent="0.35">
      <c r="A70" s="18" t="s">
        <v>93</v>
      </c>
      <c r="B70" s="18" t="s">
        <v>93</v>
      </c>
      <c r="C70" s="18"/>
      <c r="D70" s="19">
        <f>_xlfn.XLOOKUP(B70,'Reloop Raw Data'!$A$3:$A$75,'Reloop Raw Data'!$C$3:$C$75)</f>
        <v>155406.29678911119</v>
      </c>
      <c r="E70" s="19">
        <f>_xlfn.XLOOKUP(B70,'Reloop Raw Data'!$A$3:$A$75,'Reloop Raw Data'!$E$3:$E$75)</f>
        <v>11005.400339176376</v>
      </c>
      <c r="F70" s="19">
        <f>_xlfn.XLOOKUP(B70,'Reloop Raw Data'!$A$3:$A$75,'Reloop Raw Data'!$D$3:$D$75)</f>
        <v>67560.471506280737</v>
      </c>
    </row>
    <row r="71" spans="1:6" x14ac:dyDescent="0.35">
      <c r="A71" s="18" t="s">
        <v>62</v>
      </c>
      <c r="B71" s="18" t="s">
        <v>62</v>
      </c>
      <c r="C71" s="18" t="s">
        <v>15</v>
      </c>
      <c r="D71" s="19">
        <f>_xlfn.XLOOKUP(B71,'Reloop Raw Data'!$A$3:$A$75,'Reloop Raw Data'!$C$3:$C$75)</f>
        <v>2616226.5906503298</v>
      </c>
      <c r="E71" s="19">
        <f>_xlfn.XLOOKUP(B71,'Reloop Raw Data'!$A$3:$A$75,'Reloop Raw Data'!$E$3:$E$75)</f>
        <v>181437.73011384509</v>
      </c>
      <c r="F71" s="19">
        <f>_xlfn.XLOOKUP(B71,'Reloop Raw Data'!$A$3:$A$75,'Reloop Raw Data'!$D$3:$D$75)</f>
        <v>234975.41598194814</v>
      </c>
    </row>
    <row r="72" spans="1:6" x14ac:dyDescent="0.35">
      <c r="A72" s="18" t="s">
        <v>94</v>
      </c>
      <c r="B72" s="18" t="s">
        <v>274</v>
      </c>
      <c r="C72" s="18"/>
      <c r="D72" s="19">
        <f>_xlfn.XLOOKUP(B72,'Reloop Raw Data'!$A$3:$A$75,'Reloop Raw Data'!$C$3:$C$75)</f>
        <v>9865781.5423513204</v>
      </c>
      <c r="E72" s="19">
        <f>_xlfn.XLOOKUP(B72,'Reloop Raw Data'!$A$3:$A$75,'Reloop Raw Data'!$E$3:$E$75)</f>
        <v>1298187.4834008047</v>
      </c>
      <c r="F72" s="19">
        <f>_xlfn.XLOOKUP(B72,'Reloop Raw Data'!$A$3:$A$75,'Reloop Raw Data'!$D$3:$D$75)</f>
        <v>2722081.8511549821</v>
      </c>
    </row>
    <row r="73" spans="1:6" x14ac:dyDescent="0.35">
      <c r="A73" s="18" t="s">
        <v>143</v>
      </c>
      <c r="B73" s="18" t="s">
        <v>143</v>
      </c>
      <c r="C73" s="18"/>
      <c r="D73" s="19">
        <f>_xlfn.XLOOKUP(B73,'Reloop Raw Data'!$A$3:$A$75,'Reloop Raw Data'!$C$3:$C$75)</f>
        <v>70570.715909611696</v>
      </c>
      <c r="E73" s="19">
        <f>_xlfn.XLOOKUP(B73,'Reloop Raw Data'!$A$3:$A$75,'Reloop Raw Data'!$E$3:$E$75)</f>
        <v>1400.0575236257816</v>
      </c>
      <c r="F73" s="19">
        <f>_xlfn.XLOOKUP(B73,'Reloop Raw Data'!$A$3:$A$75,'Reloop Raw Data'!$D$3:$D$75)</f>
        <v>24061.134316306692</v>
      </c>
    </row>
    <row r="74" spans="1:6" x14ac:dyDescent="0.35">
      <c r="A74" s="18" t="s">
        <v>95</v>
      </c>
      <c r="B74" s="18" t="s">
        <v>95</v>
      </c>
      <c r="C74" s="18"/>
      <c r="D74" s="19">
        <f>_xlfn.XLOOKUP(B74,'Reloop Raw Data'!$A$3:$A$75,'Reloop Raw Data'!$C$3:$C$75)</f>
        <v>117967.12522175939</v>
      </c>
      <c r="E74" s="19">
        <f>_xlfn.XLOOKUP(B74,'Reloop Raw Data'!$A$3:$A$75,'Reloop Raw Data'!$E$3:$E$75)</f>
        <v>142360.2247817906</v>
      </c>
      <c r="F74" s="19">
        <f>_xlfn.XLOOKUP(B74,'Reloop Raw Data'!$A$3:$A$75,'Reloop Raw Data'!$D$3:$D$75)</f>
        <v>139229.93443331783</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988-FF1D-4748-B91D-63DCDB729273}">
  <sheetPr codeName="Sheet2"/>
  <dimension ref="B3:L11"/>
  <sheetViews>
    <sheetView workbookViewId="0"/>
  </sheetViews>
  <sheetFormatPr defaultColWidth="8.73046875" defaultRowHeight="13.15" x14ac:dyDescent="0.35"/>
  <cols>
    <col min="5" max="7" width="21.19921875" customWidth="1"/>
    <col min="9" max="9" width="13" customWidth="1"/>
    <col min="11" max="11" width="21.46484375" customWidth="1"/>
    <col min="12" max="12" width="18.796875" customWidth="1"/>
    <col min="13" max="13" width="17.19921875" customWidth="1"/>
    <col min="14" max="14" width="19.46484375" customWidth="1"/>
    <col min="15" max="15" width="17.796875" customWidth="1"/>
  </cols>
  <sheetData>
    <row r="3" spans="2:12" x14ac:dyDescent="0.35">
      <c r="E3" t="s">
        <v>248</v>
      </c>
    </row>
    <row r="4" spans="2:12" ht="78.75" x14ac:dyDescent="0.35">
      <c r="B4" t="s">
        <v>105</v>
      </c>
      <c r="E4" t="s">
        <v>104</v>
      </c>
      <c r="F4" t="s">
        <v>249</v>
      </c>
      <c r="G4" t="s">
        <v>250</v>
      </c>
      <c r="I4" t="s">
        <v>251</v>
      </c>
      <c r="K4" t="s">
        <v>11</v>
      </c>
      <c r="L4" t="s">
        <v>252</v>
      </c>
    </row>
    <row r="5" spans="2:12" ht="65.650000000000006" x14ac:dyDescent="0.35">
      <c r="B5" t="s">
        <v>253</v>
      </c>
      <c r="F5" t="s">
        <v>254</v>
      </c>
      <c r="G5" t="s">
        <v>254</v>
      </c>
      <c r="I5" t="s">
        <v>64</v>
      </c>
      <c r="K5" t="s">
        <v>12</v>
      </c>
      <c r="L5" t="s">
        <v>70</v>
      </c>
    </row>
    <row r="6" spans="2:12" ht="65.650000000000006" x14ac:dyDescent="0.35">
      <c r="B6" t="s">
        <v>106</v>
      </c>
      <c r="F6" t="s">
        <v>255</v>
      </c>
      <c r="G6" t="s">
        <v>256</v>
      </c>
      <c r="I6" t="s">
        <v>257</v>
      </c>
      <c r="K6" t="s">
        <v>13</v>
      </c>
      <c r="L6" t="s">
        <v>258</v>
      </c>
    </row>
    <row r="7" spans="2:12" ht="26.25" x14ac:dyDescent="0.35">
      <c r="F7" t="s">
        <v>259</v>
      </c>
      <c r="G7" t="s">
        <v>260</v>
      </c>
      <c r="I7" t="s">
        <v>261</v>
      </c>
      <c r="K7" t="s">
        <v>14</v>
      </c>
      <c r="L7" t="s">
        <v>262</v>
      </c>
    </row>
    <row r="8" spans="2:12" ht="26.25" x14ac:dyDescent="0.35">
      <c r="F8" t="s">
        <v>263</v>
      </c>
      <c r="G8" t="s">
        <v>263</v>
      </c>
      <c r="I8" t="s">
        <v>264</v>
      </c>
      <c r="K8" t="s">
        <v>71</v>
      </c>
      <c r="L8" t="s">
        <v>265</v>
      </c>
    </row>
    <row r="9" spans="2:12" ht="39.4" x14ac:dyDescent="0.35">
      <c r="F9" t="s">
        <v>266</v>
      </c>
      <c r="G9" t="s">
        <v>17</v>
      </c>
      <c r="I9" t="s">
        <v>267</v>
      </c>
      <c r="L9" t="s">
        <v>268</v>
      </c>
    </row>
    <row r="10" spans="2:12" x14ac:dyDescent="0.35">
      <c r="F10" t="s">
        <v>17</v>
      </c>
      <c r="G10" t="s">
        <v>107</v>
      </c>
      <c r="I10" t="s">
        <v>107</v>
      </c>
      <c r="L10" t="s">
        <v>269</v>
      </c>
    </row>
    <row r="11" spans="2:12" ht="26.25" x14ac:dyDescent="0.35">
      <c r="F11" t="s">
        <v>107</v>
      </c>
      <c r="I11" t="s">
        <v>17</v>
      </c>
      <c r="L11" t="s">
        <v>270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B9D4-5595-4429-9061-B6D02C20F986}">
  <sheetPr codeName="Tabelle11"/>
  <dimension ref="A1:E79"/>
  <sheetViews>
    <sheetView zoomScale="90" zoomScaleNormal="90" workbookViewId="0">
      <selection activeCell="J11" sqref="J11"/>
    </sheetView>
  </sheetViews>
  <sheetFormatPr defaultColWidth="8.796875" defaultRowHeight="14.25" x14ac:dyDescent="0.4"/>
  <cols>
    <col min="1" max="5" width="20.73046875" style="20" customWidth="1"/>
    <col min="6" max="16384" width="8.796875" style="20"/>
  </cols>
  <sheetData>
    <row r="1" spans="1:5" x14ac:dyDescent="0.4">
      <c r="A1" s="20" t="s">
        <v>280</v>
      </c>
      <c r="B1" s="39" t="s">
        <v>278</v>
      </c>
      <c r="C1" s="39"/>
      <c r="D1" s="39"/>
      <c r="E1" s="39"/>
    </row>
    <row r="2" spans="1:5" x14ac:dyDescent="0.4">
      <c r="A2" s="20" t="s">
        <v>19</v>
      </c>
      <c r="B2" s="20" t="s">
        <v>279</v>
      </c>
      <c r="C2" s="28" t="s">
        <v>281</v>
      </c>
      <c r="D2" s="21" t="s">
        <v>9</v>
      </c>
      <c r="E2" s="21" t="s">
        <v>247</v>
      </c>
    </row>
    <row r="3" spans="1:5" x14ac:dyDescent="0.4">
      <c r="A3" s="22" t="s">
        <v>68</v>
      </c>
      <c r="B3" s="23">
        <v>145246.54876969385</v>
      </c>
      <c r="C3" s="24">
        <f>B3</f>
        <v>145246.54876969385</v>
      </c>
      <c r="D3" s="25">
        <v>147687.00087884744</v>
      </c>
      <c r="E3" s="26">
        <v>6976.3230736426331</v>
      </c>
    </row>
    <row r="4" spans="1:5" x14ac:dyDescent="0.4">
      <c r="A4" s="22" t="s">
        <v>72</v>
      </c>
      <c r="B4" s="23">
        <v>717483.35802360612</v>
      </c>
      <c r="C4" s="24">
        <f t="shared" ref="C4:C67" si="0">B4</f>
        <v>717483.35802360612</v>
      </c>
      <c r="D4" s="25">
        <v>136880.35577037916</v>
      </c>
      <c r="E4" s="26">
        <v>15767.745321917999</v>
      </c>
    </row>
    <row r="5" spans="1:5" x14ac:dyDescent="0.4">
      <c r="A5" s="22" t="s">
        <v>34</v>
      </c>
      <c r="B5" s="23">
        <v>1540884.1665470276</v>
      </c>
      <c r="C5" s="24">
        <f t="shared" si="0"/>
        <v>1540884.1665470276</v>
      </c>
      <c r="D5" s="25">
        <v>72793.807735602255</v>
      </c>
      <c r="E5" s="26">
        <v>49590.104451616869</v>
      </c>
    </row>
    <row r="6" spans="1:5" x14ac:dyDescent="0.4">
      <c r="A6" s="22" t="s">
        <v>35</v>
      </c>
      <c r="B6" s="23">
        <v>271960.96196997917</v>
      </c>
      <c r="C6" s="24">
        <f t="shared" si="0"/>
        <v>271960.96196997917</v>
      </c>
      <c r="D6" s="25">
        <v>33765.997762552077</v>
      </c>
      <c r="E6" s="26">
        <v>15336.674437950518</v>
      </c>
    </row>
    <row r="7" spans="1:5" x14ac:dyDescent="0.4">
      <c r="A7" s="22" t="s">
        <v>123</v>
      </c>
      <c r="B7" s="23">
        <v>164460.07952899463</v>
      </c>
      <c r="C7" s="24">
        <f t="shared" si="0"/>
        <v>164460.07952899463</v>
      </c>
      <c r="D7" s="25">
        <v>29512.965589978929</v>
      </c>
      <c r="E7" s="26">
        <v>2211.7279832786812</v>
      </c>
    </row>
    <row r="8" spans="1:5" x14ac:dyDescent="0.4">
      <c r="A8" s="22" t="s">
        <v>36</v>
      </c>
      <c r="B8" s="23">
        <v>166652.04467928305</v>
      </c>
      <c r="C8" s="24">
        <f t="shared" si="0"/>
        <v>166652.04467928305</v>
      </c>
      <c r="D8" s="25">
        <v>68501.656883342323</v>
      </c>
      <c r="E8" s="26">
        <v>26721.506434530373</v>
      </c>
    </row>
    <row r="9" spans="1:5" x14ac:dyDescent="0.4">
      <c r="A9" s="22" t="s">
        <v>121</v>
      </c>
      <c r="B9" s="23">
        <v>64252.940942157627</v>
      </c>
      <c r="C9" s="24">
        <f t="shared" si="0"/>
        <v>64252.940942157627</v>
      </c>
      <c r="D9" s="25">
        <v>33274.536817032014</v>
      </c>
      <c r="E9" s="26">
        <v>4182.1297045154024</v>
      </c>
    </row>
    <row r="10" spans="1:5" x14ac:dyDescent="0.4">
      <c r="A10" s="22" t="s">
        <v>20</v>
      </c>
      <c r="B10" s="23">
        <v>2750460.1025830396</v>
      </c>
      <c r="C10" s="24">
        <f t="shared" si="0"/>
        <v>2750460.1025830396</v>
      </c>
      <c r="D10" s="25">
        <v>449168.56463794049</v>
      </c>
      <c r="E10" s="26">
        <v>351152.93076546286</v>
      </c>
    </row>
    <row r="11" spans="1:5" x14ac:dyDescent="0.4">
      <c r="A11" s="22" t="s">
        <v>37</v>
      </c>
      <c r="B11" s="23">
        <v>120335.76669666747</v>
      </c>
      <c r="C11" s="24">
        <f t="shared" si="0"/>
        <v>120335.76669666747</v>
      </c>
      <c r="D11" s="25">
        <v>41085.871839045743</v>
      </c>
      <c r="E11" s="26">
        <v>7388.558857231259</v>
      </c>
    </row>
    <row r="12" spans="1:5" x14ac:dyDescent="0.4">
      <c r="A12" s="22" t="s">
        <v>73</v>
      </c>
      <c r="B12" s="23">
        <v>18713.892199804341</v>
      </c>
      <c r="C12" s="24">
        <f t="shared" si="0"/>
        <v>18713.892199804341</v>
      </c>
      <c r="D12" s="25">
        <v>26355.396496489131</v>
      </c>
      <c r="E12" s="26">
        <v>36116.485287699521</v>
      </c>
    </row>
    <row r="13" spans="1:5" x14ac:dyDescent="0.4">
      <c r="A13" s="22" t="s">
        <v>27</v>
      </c>
      <c r="B13" s="23">
        <v>691712.80664996861</v>
      </c>
      <c r="C13" s="24">
        <f t="shared" si="0"/>
        <v>691712.80664996861</v>
      </c>
      <c r="D13" s="25">
        <v>175664.92854921936</v>
      </c>
      <c r="E13" s="26">
        <v>120660.75894648532</v>
      </c>
    </row>
    <row r="14" spans="1:5" x14ac:dyDescent="0.4">
      <c r="A14" s="22" t="s">
        <v>28</v>
      </c>
      <c r="B14" s="23">
        <v>305872.32948521676</v>
      </c>
      <c r="C14" s="24">
        <f t="shared" si="0"/>
        <v>305872.32948521676</v>
      </c>
      <c r="D14" s="25">
        <v>54581.475300068429</v>
      </c>
      <c r="E14" s="26">
        <v>21092.927445765501</v>
      </c>
    </row>
    <row r="15" spans="1:5" x14ac:dyDescent="0.4">
      <c r="A15" s="22" t="s">
        <v>16</v>
      </c>
      <c r="B15" s="23">
        <v>5016641.0416561244</v>
      </c>
      <c r="C15" s="24">
        <f t="shared" si="0"/>
        <v>5016641.0416561244</v>
      </c>
      <c r="D15" s="25">
        <v>3884152.0491533717</v>
      </c>
      <c r="E15" s="26">
        <v>670216.03793458676</v>
      </c>
    </row>
    <row r="16" spans="1:5" x14ac:dyDescent="0.4">
      <c r="A16" s="22" t="s">
        <v>74</v>
      </c>
      <c r="B16" s="23">
        <v>341143.6745671563</v>
      </c>
      <c r="C16" s="24">
        <f t="shared" si="0"/>
        <v>341143.6745671563</v>
      </c>
      <c r="D16" s="25">
        <v>115825.29346274796</v>
      </c>
      <c r="E16" s="26">
        <v>25550.59480056931</v>
      </c>
    </row>
    <row r="17" spans="1:5" x14ac:dyDescent="0.4">
      <c r="A17" s="22" t="s">
        <v>38</v>
      </c>
      <c r="B17" s="23">
        <v>91593.377116400356</v>
      </c>
      <c r="C17" s="24">
        <f t="shared" si="0"/>
        <v>91593.377116400356</v>
      </c>
      <c r="D17" s="25">
        <v>15132.729116623839</v>
      </c>
      <c r="E17" s="26">
        <v>6950.7522336421489</v>
      </c>
    </row>
    <row r="18" spans="1:5" x14ac:dyDescent="0.4">
      <c r="A18" s="22" t="s">
        <v>39</v>
      </c>
      <c r="B18" s="23">
        <v>11044.269442451397</v>
      </c>
      <c r="C18" s="24">
        <f t="shared" si="0"/>
        <v>11044.269442451397</v>
      </c>
      <c r="D18" s="25">
        <v>3540.323051437194</v>
      </c>
      <c r="E18" s="26">
        <v>1507.4136583300674</v>
      </c>
    </row>
    <row r="19" spans="1:5" x14ac:dyDescent="0.4">
      <c r="A19" s="22" t="s">
        <v>40</v>
      </c>
      <c r="B19" s="23">
        <v>261762.17445138481</v>
      </c>
      <c r="C19" s="24">
        <f t="shared" si="0"/>
        <v>261762.17445138481</v>
      </c>
      <c r="D19" s="25">
        <v>47273.510071183016</v>
      </c>
      <c r="E19" s="26">
        <v>17402.156013660733</v>
      </c>
    </row>
    <row r="20" spans="1:5" x14ac:dyDescent="0.4">
      <c r="A20" s="22" t="s">
        <v>41</v>
      </c>
      <c r="B20" s="23">
        <v>120295.05487669412</v>
      </c>
      <c r="C20" s="24">
        <f t="shared" si="0"/>
        <v>120295.05487669412</v>
      </c>
      <c r="D20" s="25">
        <v>19301.078271621383</v>
      </c>
      <c r="E20" s="26">
        <v>21554.534839482749</v>
      </c>
    </row>
    <row r="21" spans="1:5" x14ac:dyDescent="0.4">
      <c r="A21" s="22" t="s">
        <v>116</v>
      </c>
      <c r="B21" s="23">
        <v>142402.78938145854</v>
      </c>
      <c r="C21" s="24">
        <f t="shared" si="0"/>
        <v>142402.78938145854</v>
      </c>
      <c r="D21" s="25">
        <v>49251.598876799042</v>
      </c>
      <c r="E21" s="26">
        <v>3384.8594370008936</v>
      </c>
    </row>
    <row r="22" spans="1:5" x14ac:dyDescent="0.4">
      <c r="A22" s="22" t="s">
        <v>75</v>
      </c>
      <c r="B22" s="23">
        <v>172739.84101011793</v>
      </c>
      <c r="C22" s="24">
        <f t="shared" si="0"/>
        <v>172739.84101011793</v>
      </c>
      <c r="D22" s="25">
        <v>108735.62947296705</v>
      </c>
      <c r="E22" s="26">
        <v>29630.463568318111</v>
      </c>
    </row>
    <row r="23" spans="1:5" x14ac:dyDescent="0.4">
      <c r="A23" s="22" t="s">
        <v>42</v>
      </c>
      <c r="B23" s="23">
        <v>25794.890991669854</v>
      </c>
      <c r="C23" s="24">
        <f t="shared" si="0"/>
        <v>25794.890991669854</v>
      </c>
      <c r="D23" s="25">
        <v>3769.0964556842678</v>
      </c>
      <c r="E23" s="26">
        <v>2988.8338449718522</v>
      </c>
    </row>
    <row r="24" spans="1:5" x14ac:dyDescent="0.4">
      <c r="A24" s="22" t="s">
        <v>76</v>
      </c>
      <c r="B24" s="23">
        <v>262743.2140507967</v>
      </c>
      <c r="C24" s="24">
        <f t="shared" si="0"/>
        <v>262743.2140507967</v>
      </c>
      <c r="D24" s="25">
        <v>14831.878917216643</v>
      </c>
      <c r="E24" s="26">
        <v>3585.1216898642356</v>
      </c>
    </row>
    <row r="25" spans="1:5" x14ac:dyDescent="0.4">
      <c r="A25" s="22" t="s">
        <v>43</v>
      </c>
      <c r="B25" s="23">
        <v>70979.071609893028</v>
      </c>
      <c r="C25" s="24">
        <f t="shared" si="0"/>
        <v>70979.071609893028</v>
      </c>
      <c r="D25" s="25">
        <v>12703.784201539111</v>
      </c>
      <c r="E25" s="26">
        <v>15782.668871271993</v>
      </c>
    </row>
    <row r="26" spans="1:5" x14ac:dyDescent="0.4">
      <c r="A26" s="22" t="s">
        <v>24</v>
      </c>
      <c r="B26" s="23">
        <v>2964149.2389962492</v>
      </c>
      <c r="C26" s="24">
        <f t="shared" si="0"/>
        <v>2964149.2389962492</v>
      </c>
      <c r="D26" s="25">
        <v>305513.0838250987</v>
      </c>
      <c r="E26" s="26">
        <v>70645.271998172218</v>
      </c>
    </row>
    <row r="27" spans="1:5" x14ac:dyDescent="0.4">
      <c r="A27" s="22" t="s">
        <v>23</v>
      </c>
      <c r="B27" s="23">
        <v>1912447.3006571513</v>
      </c>
      <c r="C27" s="24">
        <f t="shared" si="0"/>
        <v>1912447.3006571513</v>
      </c>
      <c r="D27" s="25">
        <v>341614.83007652056</v>
      </c>
      <c r="E27" s="26">
        <v>80145.79252013583</v>
      </c>
    </row>
    <row r="28" spans="1:5" x14ac:dyDescent="0.4">
      <c r="A28" s="22" t="s">
        <v>44</v>
      </c>
      <c r="B28" s="23">
        <v>244523.94515126184</v>
      </c>
      <c r="C28" s="24">
        <f t="shared" si="0"/>
        <v>244523.94515126184</v>
      </c>
      <c r="D28" s="25">
        <v>63812.929033500492</v>
      </c>
      <c r="E28" s="26">
        <v>16000.229200263588</v>
      </c>
    </row>
    <row r="29" spans="1:5" x14ac:dyDescent="0.4">
      <c r="A29" s="22" t="s">
        <v>45</v>
      </c>
      <c r="B29" s="23">
        <v>263161.28069279989</v>
      </c>
      <c r="C29" s="24">
        <f t="shared" si="0"/>
        <v>263161.28069279989</v>
      </c>
      <c r="D29" s="25">
        <v>58678.708506728159</v>
      </c>
      <c r="E29" s="26">
        <v>20777.158578598359</v>
      </c>
    </row>
    <row r="30" spans="1:5" x14ac:dyDescent="0.4">
      <c r="A30" s="22" t="s">
        <v>192</v>
      </c>
      <c r="B30" s="23">
        <v>2625.8390686137323</v>
      </c>
      <c r="C30" s="24">
        <f t="shared" si="0"/>
        <v>2625.8390686137323</v>
      </c>
      <c r="D30" s="25">
        <v>1467.3707324927777</v>
      </c>
      <c r="E30" s="26">
        <v>1542.9268214850124</v>
      </c>
    </row>
    <row r="31" spans="1:5" x14ac:dyDescent="0.4">
      <c r="A31" s="22" t="s">
        <v>30</v>
      </c>
      <c r="B31" s="23">
        <v>2802253.9121807939</v>
      </c>
      <c r="C31" s="24">
        <f t="shared" si="0"/>
        <v>2802253.9121807939</v>
      </c>
      <c r="D31" s="25">
        <v>1559087.6694512521</v>
      </c>
      <c r="E31" s="26">
        <v>54901.658665706585</v>
      </c>
    </row>
    <row r="32" spans="1:5" x14ac:dyDescent="0.4">
      <c r="A32" s="22" t="s">
        <v>78</v>
      </c>
      <c r="B32" s="23">
        <v>180879.73421732933</v>
      </c>
      <c r="C32" s="24">
        <f t="shared" si="0"/>
        <v>180879.73421732933</v>
      </c>
      <c r="D32" s="25">
        <v>283578.21370248561</v>
      </c>
      <c r="E32" s="26">
        <v>14711.932499484919</v>
      </c>
    </row>
    <row r="33" spans="1:5" x14ac:dyDescent="0.4">
      <c r="A33" s="22" t="s">
        <v>79</v>
      </c>
      <c r="B33" s="23">
        <v>293397.63955039106</v>
      </c>
      <c r="C33" s="24">
        <f t="shared" si="0"/>
        <v>293397.63955039106</v>
      </c>
      <c r="D33" s="25">
        <v>102782.44614623868</v>
      </c>
      <c r="E33" s="26">
        <v>24748.300552484478</v>
      </c>
    </row>
    <row r="34" spans="1:5" x14ac:dyDescent="0.4">
      <c r="A34" s="22" t="s">
        <v>80</v>
      </c>
      <c r="B34" s="23">
        <v>108910.89431442256</v>
      </c>
      <c r="C34" s="24">
        <f t="shared" si="0"/>
        <v>108910.89431442256</v>
      </c>
      <c r="D34" s="25">
        <v>190034.83459055153</v>
      </c>
      <c r="E34" s="26">
        <v>43985.016040649571</v>
      </c>
    </row>
    <row r="35" spans="1:5" x14ac:dyDescent="0.4">
      <c r="A35" s="22" t="s">
        <v>272</v>
      </c>
      <c r="B35" s="23">
        <v>182901.78112823609</v>
      </c>
      <c r="C35" s="24">
        <f t="shared" si="0"/>
        <v>182901.78112823609</v>
      </c>
      <c r="D35" s="25">
        <v>21476.569861300661</v>
      </c>
      <c r="E35" s="26">
        <v>13537.758719124575</v>
      </c>
    </row>
    <row r="36" spans="1:5" x14ac:dyDescent="0.4">
      <c r="A36" s="22" t="s">
        <v>81</v>
      </c>
      <c r="B36" s="23">
        <v>178813.34073636596</v>
      </c>
      <c r="C36" s="24">
        <f t="shared" si="0"/>
        <v>178813.34073636596</v>
      </c>
      <c r="D36" s="25">
        <v>27917.627428084928</v>
      </c>
      <c r="E36" s="26">
        <v>10498.218464671047</v>
      </c>
    </row>
    <row r="37" spans="1:5" x14ac:dyDescent="0.4">
      <c r="A37" s="22" t="s">
        <v>47</v>
      </c>
      <c r="B37" s="23">
        <v>2678377.9585382002</v>
      </c>
      <c r="C37" s="24">
        <f t="shared" si="0"/>
        <v>2678377.9585382002</v>
      </c>
      <c r="D37" s="25">
        <v>376720.0773282742</v>
      </c>
      <c r="E37" s="26">
        <v>28352.259015176453</v>
      </c>
    </row>
    <row r="38" spans="1:5" x14ac:dyDescent="0.4">
      <c r="A38" s="22" t="s">
        <v>21</v>
      </c>
      <c r="B38" s="23">
        <v>1666910.64787461</v>
      </c>
      <c r="C38" s="24">
        <f t="shared" si="0"/>
        <v>1666910.64787461</v>
      </c>
      <c r="D38" s="25">
        <v>575610.29997037165</v>
      </c>
      <c r="E38" s="26">
        <v>320253.08113583835</v>
      </c>
    </row>
    <row r="39" spans="1:5" x14ac:dyDescent="0.4">
      <c r="A39" s="22" t="s">
        <v>82</v>
      </c>
      <c r="B39" s="23">
        <v>188687.98616754325</v>
      </c>
      <c r="C39" s="24">
        <f t="shared" si="0"/>
        <v>188687.98616754325</v>
      </c>
      <c r="D39" s="25">
        <v>76467.411249421348</v>
      </c>
      <c r="E39" s="26">
        <v>12467.844038213294</v>
      </c>
    </row>
    <row r="40" spans="1:5" x14ac:dyDescent="0.4">
      <c r="A40" s="22" t="s">
        <v>128</v>
      </c>
      <c r="B40" s="23">
        <v>53947.515021760148</v>
      </c>
      <c r="C40" s="24">
        <f t="shared" si="0"/>
        <v>53947.515021760148</v>
      </c>
      <c r="D40" s="25">
        <v>22039.139871226751</v>
      </c>
      <c r="E40" s="26">
        <v>6267.7336502621574</v>
      </c>
    </row>
    <row r="41" spans="1:5" x14ac:dyDescent="0.4">
      <c r="A41" s="22" t="s">
        <v>48</v>
      </c>
      <c r="B41" s="23">
        <v>34017.181486499423</v>
      </c>
      <c r="C41" s="24">
        <f t="shared" si="0"/>
        <v>34017.181486499423</v>
      </c>
      <c r="D41" s="25">
        <v>6901.7290775988458</v>
      </c>
      <c r="E41" s="26">
        <v>2430.0074202398341</v>
      </c>
    </row>
    <row r="42" spans="1:5" x14ac:dyDescent="0.4">
      <c r="A42" s="22" t="s">
        <v>49</v>
      </c>
      <c r="B42" s="23">
        <v>40691.69542068521</v>
      </c>
      <c r="C42" s="24">
        <f t="shared" si="0"/>
        <v>40691.69542068521</v>
      </c>
      <c r="D42" s="25">
        <v>11486.206377767081</v>
      </c>
      <c r="E42" s="26">
        <v>3254.9773763820044</v>
      </c>
    </row>
    <row r="43" spans="1:5" x14ac:dyDescent="0.4">
      <c r="A43" s="22" t="s">
        <v>50</v>
      </c>
      <c r="B43" s="23">
        <v>26199.081805702746</v>
      </c>
      <c r="C43" s="24">
        <f t="shared" si="0"/>
        <v>26199.081805702746</v>
      </c>
      <c r="D43" s="25">
        <v>3512.9359348604585</v>
      </c>
      <c r="E43" s="26">
        <v>1212.1645115104452</v>
      </c>
    </row>
    <row r="44" spans="1:5" x14ac:dyDescent="0.4">
      <c r="A44" s="22" t="s">
        <v>83</v>
      </c>
      <c r="B44" s="23">
        <v>48383.38984215253</v>
      </c>
      <c r="C44" s="24">
        <f t="shared" si="0"/>
        <v>48383.38984215253</v>
      </c>
      <c r="D44" s="25">
        <v>76901.960339874247</v>
      </c>
      <c r="E44" s="26">
        <v>18480.05832417597</v>
      </c>
    </row>
    <row r="45" spans="1:5" x14ac:dyDescent="0.4">
      <c r="A45" s="22" t="s">
        <v>51</v>
      </c>
      <c r="B45" s="23">
        <v>16686.72684541472</v>
      </c>
      <c r="C45" s="24">
        <f t="shared" si="0"/>
        <v>16686.72684541472</v>
      </c>
      <c r="D45" s="25">
        <v>5522.9486256165137</v>
      </c>
      <c r="E45" s="26">
        <v>718.26269280606004</v>
      </c>
    </row>
    <row r="46" spans="1:5" x14ac:dyDescent="0.4">
      <c r="A46" s="22" t="s">
        <v>63</v>
      </c>
      <c r="B46" s="23">
        <v>1726235.5716271685</v>
      </c>
      <c r="C46" s="24">
        <f t="shared" si="0"/>
        <v>1726235.5716271685</v>
      </c>
      <c r="D46" s="25">
        <v>670089.75704459893</v>
      </c>
      <c r="E46" s="26">
        <v>210282.86421159765</v>
      </c>
    </row>
    <row r="47" spans="1:5" x14ac:dyDescent="0.4">
      <c r="A47" s="22" t="s">
        <v>115</v>
      </c>
      <c r="B47" s="23">
        <v>121878.46941050231</v>
      </c>
      <c r="C47" s="24">
        <f t="shared" si="0"/>
        <v>121878.46941050231</v>
      </c>
      <c r="D47" s="25">
        <v>63011.283973198573</v>
      </c>
      <c r="E47" s="26">
        <v>4350.4044692097013</v>
      </c>
    </row>
    <row r="48" spans="1:5" x14ac:dyDescent="0.4">
      <c r="A48" s="22" t="s">
        <v>52</v>
      </c>
      <c r="B48" s="23">
        <v>320076.31077196921</v>
      </c>
      <c r="C48" s="24">
        <f t="shared" si="0"/>
        <v>320076.31077196921</v>
      </c>
      <c r="D48" s="25">
        <v>41852.380152009704</v>
      </c>
      <c r="E48" s="26">
        <v>33030.43057501148</v>
      </c>
    </row>
    <row r="49" spans="1:5" x14ac:dyDescent="0.4">
      <c r="A49" s="22" t="s">
        <v>84</v>
      </c>
      <c r="B49" s="23">
        <v>166388.62176715475</v>
      </c>
      <c r="C49" s="24">
        <f t="shared" si="0"/>
        <v>166388.62176715475</v>
      </c>
      <c r="D49" s="25">
        <v>194038.00017428337</v>
      </c>
      <c r="E49" s="26">
        <v>30158.710814357128</v>
      </c>
    </row>
    <row r="50" spans="1:5" x14ac:dyDescent="0.4">
      <c r="A50" s="22" t="s">
        <v>60</v>
      </c>
      <c r="B50" s="23">
        <v>89830.965769063201</v>
      </c>
      <c r="C50" s="24">
        <f t="shared" si="0"/>
        <v>89830.965769063201</v>
      </c>
      <c r="D50" s="25">
        <v>13461.900501498518</v>
      </c>
      <c r="E50" s="26">
        <v>13720.313437546032</v>
      </c>
    </row>
    <row r="51" spans="1:5" x14ac:dyDescent="0.4">
      <c r="A51" s="22" t="s">
        <v>33</v>
      </c>
      <c r="B51" s="23">
        <v>35167.438136895653</v>
      </c>
      <c r="C51" s="24">
        <f t="shared" si="0"/>
        <v>35167.438136895653</v>
      </c>
      <c r="D51" s="25">
        <v>124582.06990504505</v>
      </c>
      <c r="E51" s="26">
        <v>3611.9686607171307</v>
      </c>
    </row>
    <row r="52" spans="1:5" x14ac:dyDescent="0.4">
      <c r="A52" s="22" t="s">
        <v>85</v>
      </c>
      <c r="B52" s="23">
        <v>496649.18097987212</v>
      </c>
      <c r="C52" s="24">
        <f t="shared" si="0"/>
        <v>496649.18097987212</v>
      </c>
      <c r="D52" s="25">
        <v>83726.560303307808</v>
      </c>
      <c r="E52" s="26">
        <v>4395.1327694503925</v>
      </c>
    </row>
    <row r="53" spans="1:5" x14ac:dyDescent="0.4">
      <c r="A53" s="22" t="s">
        <v>86</v>
      </c>
      <c r="B53" s="23">
        <v>498293.06132242864</v>
      </c>
      <c r="C53" s="24">
        <f t="shared" si="0"/>
        <v>498293.06132242864</v>
      </c>
      <c r="D53" s="25">
        <v>157840.13375634627</v>
      </c>
      <c r="E53" s="26">
        <v>11657.722882483562</v>
      </c>
    </row>
    <row r="54" spans="1:5" x14ac:dyDescent="0.4">
      <c r="A54" s="22" t="s">
        <v>53</v>
      </c>
      <c r="B54" s="23">
        <v>873256.42499902891</v>
      </c>
      <c r="C54" s="24">
        <f t="shared" si="0"/>
        <v>873256.42499902891</v>
      </c>
      <c r="D54" s="25">
        <v>203920.29231487474</v>
      </c>
      <c r="E54" s="26">
        <v>68759.11452525467</v>
      </c>
    </row>
    <row r="55" spans="1:5" x14ac:dyDescent="0.4">
      <c r="A55" s="22" t="s">
        <v>54</v>
      </c>
      <c r="B55" s="23">
        <v>699743.1528718702</v>
      </c>
      <c r="C55" s="24">
        <f t="shared" si="0"/>
        <v>699743.1528718702</v>
      </c>
      <c r="D55" s="25">
        <v>47038.009123444717</v>
      </c>
      <c r="E55" s="26">
        <v>6832.5438353830077</v>
      </c>
    </row>
    <row r="56" spans="1:5" x14ac:dyDescent="0.4">
      <c r="A56" s="22" t="s">
        <v>55</v>
      </c>
      <c r="B56" s="23">
        <v>651390.51228232111</v>
      </c>
      <c r="C56" s="24">
        <f t="shared" si="0"/>
        <v>651390.51228232111</v>
      </c>
      <c r="D56" s="25">
        <v>101859.12423352791</v>
      </c>
      <c r="E56" s="26">
        <v>19199.424177571971</v>
      </c>
    </row>
    <row r="57" spans="1:5" x14ac:dyDescent="0.4">
      <c r="A57" s="22" t="s">
        <v>87</v>
      </c>
      <c r="B57" s="23">
        <v>3486629.2907703272</v>
      </c>
      <c r="C57" s="24">
        <f t="shared" si="0"/>
        <v>3486629.2907703272</v>
      </c>
      <c r="D57" s="25">
        <v>368854.06939423381</v>
      </c>
      <c r="E57" s="26">
        <v>149403.03330908026</v>
      </c>
    </row>
    <row r="58" spans="1:5" x14ac:dyDescent="0.4">
      <c r="A58" s="22" t="s">
        <v>88</v>
      </c>
      <c r="B58" s="23">
        <v>367102.5850018058</v>
      </c>
      <c r="C58" s="24">
        <f t="shared" si="0"/>
        <v>367102.5850018058</v>
      </c>
      <c r="D58" s="25">
        <v>171165.71975249145</v>
      </c>
      <c r="E58" s="26">
        <v>65535.908450356867</v>
      </c>
    </row>
    <row r="59" spans="1:5" x14ac:dyDescent="0.4">
      <c r="A59" s="22" t="s">
        <v>56</v>
      </c>
      <c r="B59" s="23">
        <v>102118.16680245638</v>
      </c>
      <c r="C59" s="24">
        <f t="shared" si="0"/>
        <v>102118.16680245638</v>
      </c>
      <c r="D59" s="25">
        <v>20885.975655067166</v>
      </c>
      <c r="E59" s="26">
        <v>8088.6248314197828</v>
      </c>
    </row>
    <row r="60" spans="1:5" x14ac:dyDescent="0.4">
      <c r="A60" s="22" t="s">
        <v>57</v>
      </c>
      <c r="B60" s="23">
        <v>52615.597088270588</v>
      </c>
      <c r="C60" s="24">
        <f t="shared" si="0"/>
        <v>52615.597088270588</v>
      </c>
      <c r="D60" s="25">
        <v>7730.1095797683929</v>
      </c>
      <c r="E60" s="26">
        <v>3676.6085154623556</v>
      </c>
    </row>
    <row r="61" spans="1:5" x14ac:dyDescent="0.4">
      <c r="A61" s="22" t="s">
        <v>22</v>
      </c>
      <c r="B61" s="23">
        <v>1256628.12371404</v>
      </c>
      <c r="C61" s="24">
        <f t="shared" si="0"/>
        <v>1256628.12371404</v>
      </c>
      <c r="D61" s="25">
        <v>141132.53325591204</v>
      </c>
      <c r="E61" s="26">
        <v>80255.906395821556</v>
      </c>
    </row>
    <row r="62" spans="1:5" x14ac:dyDescent="0.4">
      <c r="A62" s="22" t="s">
        <v>89</v>
      </c>
      <c r="B62" s="23">
        <v>1308255.6368722455</v>
      </c>
      <c r="C62" s="24">
        <f t="shared" si="0"/>
        <v>1308255.6368722455</v>
      </c>
      <c r="D62" s="25">
        <v>151871.13164823875</v>
      </c>
      <c r="E62" s="26">
        <v>68351.452491074</v>
      </c>
    </row>
    <row r="63" spans="1:5" x14ac:dyDescent="0.4">
      <c r="A63" s="22" t="s">
        <v>58</v>
      </c>
      <c r="B63" s="23">
        <v>1730398.0119417906</v>
      </c>
      <c r="C63" s="24">
        <f t="shared" si="0"/>
        <v>1730398.0119417906</v>
      </c>
      <c r="D63" s="25">
        <v>225084.66112922391</v>
      </c>
      <c r="E63" s="26">
        <v>99641.118769104389</v>
      </c>
    </row>
    <row r="64" spans="1:5" x14ac:dyDescent="0.4">
      <c r="A64" s="22" t="s">
        <v>59</v>
      </c>
      <c r="B64" s="23">
        <v>211464.00081952882</v>
      </c>
      <c r="C64" s="24">
        <f t="shared" si="0"/>
        <v>211464.00081952882</v>
      </c>
      <c r="D64" s="25">
        <v>21778.159921146733</v>
      </c>
      <c r="E64" s="26">
        <v>24988.655471893777</v>
      </c>
    </row>
    <row r="65" spans="1:5" x14ac:dyDescent="0.4">
      <c r="A65" s="22" t="s">
        <v>61</v>
      </c>
      <c r="B65" s="23">
        <v>294181.65660469548</v>
      </c>
      <c r="C65" s="24">
        <f t="shared" si="0"/>
        <v>294181.65660469548</v>
      </c>
      <c r="D65" s="25">
        <v>42245.000320152722</v>
      </c>
      <c r="E65" s="26">
        <v>12751.02162081713</v>
      </c>
    </row>
    <row r="66" spans="1:5" ht="24.75" x14ac:dyDescent="0.4">
      <c r="A66" s="22" t="s">
        <v>273</v>
      </c>
      <c r="B66" s="23">
        <v>230970.37958146687</v>
      </c>
      <c r="C66" s="24">
        <f t="shared" si="0"/>
        <v>230970.37958146687</v>
      </c>
      <c r="D66" s="25">
        <v>84213.083924389372</v>
      </c>
      <c r="E66" s="26">
        <v>23171.054907644058</v>
      </c>
    </row>
    <row r="67" spans="1:5" x14ac:dyDescent="0.4">
      <c r="A67" s="22" t="s">
        <v>91</v>
      </c>
      <c r="B67" s="23">
        <v>1320785.4833938885</v>
      </c>
      <c r="C67" s="24">
        <f t="shared" si="0"/>
        <v>1320785.4833938885</v>
      </c>
      <c r="D67" s="25">
        <v>298960.00840974995</v>
      </c>
      <c r="E67" s="26">
        <v>31386.77172444719</v>
      </c>
    </row>
    <row r="68" spans="1:5" x14ac:dyDescent="0.4">
      <c r="A68" s="22" t="s">
        <v>112</v>
      </c>
      <c r="B68" s="23">
        <v>23290.484590499113</v>
      </c>
      <c r="C68" s="24">
        <f t="shared" ref="C68:C75" si="1">B68</f>
        <v>23290.484590499113</v>
      </c>
      <c r="D68" s="25">
        <v>60878.335408140032</v>
      </c>
      <c r="E68" s="26">
        <v>7083.3462819604556</v>
      </c>
    </row>
    <row r="69" spans="1:5" x14ac:dyDescent="0.4">
      <c r="A69" s="22" t="s">
        <v>92</v>
      </c>
      <c r="B69" s="23">
        <v>1461026.1777506219</v>
      </c>
      <c r="C69" s="24">
        <f t="shared" si="1"/>
        <v>1461026.1777506219</v>
      </c>
      <c r="D69" s="25">
        <v>213211.69369413235</v>
      </c>
      <c r="E69" s="26">
        <v>44377.305723935686</v>
      </c>
    </row>
    <row r="70" spans="1:5" x14ac:dyDescent="0.4">
      <c r="A70" s="22" t="s">
        <v>109</v>
      </c>
      <c r="B70" s="23">
        <v>334300.41498605174</v>
      </c>
      <c r="C70" s="24">
        <f t="shared" si="1"/>
        <v>334300.41498605174</v>
      </c>
      <c r="D70" s="25">
        <v>82980.131477930438</v>
      </c>
      <c r="E70" s="26">
        <v>6756.0249361867036</v>
      </c>
    </row>
    <row r="71" spans="1:5" x14ac:dyDescent="0.4">
      <c r="A71" s="22" t="s">
        <v>93</v>
      </c>
      <c r="B71" s="23">
        <v>155406.29678911119</v>
      </c>
      <c r="C71" s="24">
        <f t="shared" si="1"/>
        <v>155406.29678911119</v>
      </c>
      <c r="D71" s="25">
        <v>67560.471506280737</v>
      </c>
      <c r="E71" s="26">
        <v>11005.400339176376</v>
      </c>
    </row>
    <row r="72" spans="1:5" x14ac:dyDescent="0.4">
      <c r="A72" s="22" t="s">
        <v>62</v>
      </c>
      <c r="B72" s="23">
        <v>2616226.5906503298</v>
      </c>
      <c r="C72" s="24">
        <f t="shared" si="1"/>
        <v>2616226.5906503298</v>
      </c>
      <c r="D72" s="25">
        <v>234975.41598194814</v>
      </c>
      <c r="E72" s="26">
        <v>181437.73011384509</v>
      </c>
    </row>
    <row r="73" spans="1:5" ht="24.75" x14ac:dyDescent="0.4">
      <c r="A73" s="22" t="s">
        <v>274</v>
      </c>
      <c r="B73" s="23">
        <v>9865781.5423513204</v>
      </c>
      <c r="C73" s="24">
        <f t="shared" si="1"/>
        <v>9865781.5423513204</v>
      </c>
      <c r="D73" s="25">
        <v>2722081.8511549821</v>
      </c>
      <c r="E73" s="26">
        <v>1298187.4834008047</v>
      </c>
    </row>
    <row r="74" spans="1:5" x14ac:dyDescent="0.4">
      <c r="A74" s="22" t="s">
        <v>143</v>
      </c>
      <c r="B74" s="23">
        <v>70570.715909611696</v>
      </c>
      <c r="C74" s="24">
        <f t="shared" si="1"/>
        <v>70570.715909611696</v>
      </c>
      <c r="D74" s="25">
        <v>24061.134316306692</v>
      </c>
      <c r="E74" s="26">
        <v>1400.0575236257816</v>
      </c>
    </row>
    <row r="75" spans="1:5" x14ac:dyDescent="0.4">
      <c r="A75" s="22" t="s">
        <v>95</v>
      </c>
      <c r="B75" s="23">
        <v>117967.12522175939</v>
      </c>
      <c r="C75" s="24">
        <f t="shared" si="1"/>
        <v>117967.12522175939</v>
      </c>
      <c r="D75" s="25">
        <v>139229.93443331783</v>
      </c>
      <c r="E75" s="26">
        <v>142360.2247817906</v>
      </c>
    </row>
    <row r="78" spans="1:5" x14ac:dyDescent="0.4">
      <c r="B78" s="27"/>
    </row>
    <row r="79" spans="1:5" x14ac:dyDescent="0.4">
      <c r="B79" s="27"/>
    </row>
  </sheetData>
  <mergeCells count="1">
    <mergeCell ref="B1:E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37b5790-acd4-42f4-8325-bee80aaab7c3">HXSSKMFARZKA-1519940043-2212846</_dlc_DocId>
    <_dlc_DocIdUrl xmlns="c37b5790-acd4-42f4-8325-bee80aaab7c3">
      <Url>https://eunomiacouk.sharepoint.com/sites/EunomiaDrive/_layouts/15/DocIdRedir.aspx?ID=HXSSKMFARZKA-1519940043-2212846</Url>
      <Description>HXSSKMFARZKA-1519940043-2212846</Description>
    </_dlc_DocIdUrl>
    <TaxCatchAll xmlns="c37b5790-acd4-42f4-8325-bee80aaab7c3" xsi:nil="true"/>
    <_ip_UnifiedCompliancePolicyUIAction xmlns="http://schemas.microsoft.com/sharepoint/v3" xsi:nil="true"/>
    <_ip_UnifiedCompliancePolicyProperties xmlns="http://schemas.microsoft.com/sharepoint/v3" xsi:nil="true"/>
    <lcf76f155ced4ddcb4097134ff3c332f xmlns="830b4a80-df52-4f19-a9d2-14f553f08061">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811EA2DCDABDF445A86FC6908F54AC80" ma:contentTypeVersion="26" ma:contentTypeDescription="Create a new document." ma:contentTypeScope="" ma:versionID="a2872f7d348ea1c5071c50f3b60035e6">
  <xsd:schema xmlns:xsd="http://www.w3.org/2001/XMLSchema" xmlns:xs="http://www.w3.org/2001/XMLSchema" xmlns:p="http://schemas.microsoft.com/office/2006/metadata/properties" xmlns:ns1="http://schemas.microsoft.com/sharepoint/v3" xmlns:ns2="c37b5790-acd4-42f4-8325-bee80aaab7c3" xmlns:ns3="830b4a80-df52-4f19-a9d2-14f553f08061" targetNamespace="http://schemas.microsoft.com/office/2006/metadata/properties" ma:root="true" ma:fieldsID="7b27fbf14e8defb1e503cefbbf76ce95" ns1:_="" ns2:_="" ns3:_="">
    <xsd:import namespace="http://schemas.microsoft.com/sharepoint/v3"/>
    <xsd:import namespace="c37b5790-acd4-42f4-8325-bee80aaab7c3"/>
    <xsd:import namespace="830b4a80-df52-4f19-a9d2-14f553f080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2:SharedWithUsers" minOccurs="0"/>
                <xsd:element ref="ns2:SharedWithDetails" minOccurs="0"/>
                <xsd:element ref="ns2:TaxCatchAll" minOccurs="0"/>
                <xsd:element ref="ns3:lcf76f155ced4ddcb4097134ff3c332f"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7b5790-acd4-42f4-8325-bee80aaab7c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133c8b8-f2d2-48c1-a635-3ac3b1960140}" ma:internalName="TaxCatchAll" ma:showField="CatchAllData" ma:web="c37b5790-acd4-42f4-8325-bee80aaab7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0b4a80-df52-4f19-a9d2-14f553f080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c847585-2009-4777-bb37-4ef53c124a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B1FFE4-B6EC-4FED-AD1E-E15B51EF64EB}">
  <ds:schemaRefs>
    <ds:schemaRef ds:uri="http://schemas.microsoft.com/office/2006/documentManagement/types"/>
    <ds:schemaRef ds:uri="http://purl.org/dc/dcmitype/"/>
    <ds:schemaRef ds:uri="http://schemas.microsoft.com/sharepoint/v3"/>
    <ds:schemaRef ds:uri="830b4a80-df52-4f19-a9d2-14f553f08061"/>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c37b5790-acd4-42f4-8325-bee80aaab7c3"/>
    <ds:schemaRef ds:uri="http://schemas.microsoft.com/office/2006/metadata/properties"/>
  </ds:schemaRefs>
</ds:datastoreItem>
</file>

<file path=customXml/itemProps2.xml><?xml version="1.0" encoding="utf-8"?>
<ds:datastoreItem xmlns:ds="http://schemas.openxmlformats.org/officeDocument/2006/customXml" ds:itemID="{EDF7BACA-B990-41D4-8BE7-8AB1A9292588}">
  <ds:schemaRefs>
    <ds:schemaRef ds:uri="http://schemas.microsoft.com/sharepoint/events"/>
  </ds:schemaRefs>
</ds:datastoreItem>
</file>

<file path=customXml/itemProps3.xml><?xml version="1.0" encoding="utf-8"?>
<ds:datastoreItem xmlns:ds="http://schemas.openxmlformats.org/officeDocument/2006/customXml" ds:itemID="{E515B1C6-FDCC-4244-9B35-CE0DE3EDC3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7b5790-acd4-42f4-8325-bee80aaab7c3"/>
    <ds:schemaRef ds:uri="830b4a80-df52-4f19-a9d2-14f553f08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5150CDA-90FD-45B7-8E07-AA26174AC01B}">
  <ds:schemaRefs>
    <ds:schemaRef ds:uri="http://schemas.microsoft.com/sharepoint/v3/contenttype/forms"/>
  </ds:schemaRefs>
</ds:datastoreItem>
</file>

<file path=docMetadata/LabelInfo.xml><?xml version="1.0" encoding="utf-8"?>
<clbl:labelList xmlns:clbl="http://schemas.microsoft.com/office/2020/mipLabelMetadata">
  <clbl:label id="{9cb3ec79-f361-4fce-9968-760546e8777f}" enabled="0" method="" siteId="{9cb3ec79-f361-4fce-9968-760546e8777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 Page</vt:lpstr>
      <vt:lpstr>Aluminium</vt:lpstr>
      <vt:lpstr>Glass</vt:lpstr>
      <vt:lpstr>PET</vt:lpstr>
      <vt:lpstr>Reloop POM Values 2024</vt:lpstr>
      <vt:lpstr>Reloop POM Values 2025</vt:lpstr>
      <vt:lpstr>Lists</vt:lpstr>
      <vt:lpstr>Reloop Raw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 Chu</dc:creator>
  <cp:keywords/>
  <dc:description/>
  <cp:lastModifiedBy>Marlen Bertram</cp:lastModifiedBy>
  <cp:revision/>
  <dcterms:created xsi:type="dcterms:W3CDTF">2014-08-19T10:00:43Z</dcterms:created>
  <dcterms:modified xsi:type="dcterms:W3CDTF">2026-09-21T10:54:42Z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0x010100811EA2DCDABDF445A86FC6908F54AC80</vt:lpwstr>
  </property>
  <property fmtid="{D5CDD505-2E9C-101B-9397-08002B2CF9AE}" pid="3" name="_dlc_DocIdItemGuid">
    <vt:lpwstr>c60a5f3e-73dd-415b-8fe0-68d4987df2bb</vt:lpwstr>
  </property>
  <property fmtid="{D5CDD505-2E9C-101B-9397-08002B2CF9AE}" pid="4" name="MediaServiceImageTags">
    <vt:lpwstr/>
  </property>
</Properties>
</file>